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L:\Bids and Specs, Formal\2024 Sealed Bids\ES24-0073F - Stormwater Cured in Place Pipe Rehab Various Areas\"/>
    </mc:Choice>
  </mc:AlternateContent>
  <xr:revisionPtr revIDLastSave="0" documentId="8_{AF0C208C-26A3-4232-8939-7693F663F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N17" i="1"/>
  <c r="N18" i="1"/>
  <c r="N19" i="1"/>
  <c r="N20" i="1"/>
  <c r="N21" i="1"/>
  <c r="N22" i="1"/>
  <c r="N23" i="1"/>
  <c r="N24" i="1"/>
  <c r="N25" i="1"/>
  <c r="L17" i="1"/>
  <c r="L18" i="1"/>
  <c r="L19" i="1"/>
  <c r="L20" i="1"/>
  <c r="L27" i="1" s="1"/>
  <c r="L21" i="1"/>
  <c r="L22" i="1"/>
  <c r="L23" i="1"/>
  <c r="L24" i="1"/>
  <c r="L25" i="1"/>
  <c r="J17" i="1"/>
  <c r="J18" i="1"/>
  <c r="J19" i="1"/>
  <c r="J20" i="1"/>
  <c r="J21" i="1"/>
  <c r="J22" i="1"/>
  <c r="J23" i="1"/>
  <c r="J24" i="1"/>
  <c r="J25" i="1"/>
  <c r="H17" i="1"/>
  <c r="H18" i="1"/>
  <c r="H19" i="1"/>
  <c r="H20" i="1"/>
  <c r="H21" i="1"/>
  <c r="H22" i="1"/>
  <c r="H23" i="1"/>
  <c r="H24" i="1"/>
  <c r="H25" i="1"/>
  <c r="F17" i="1"/>
  <c r="F18" i="1"/>
  <c r="F19" i="1"/>
  <c r="F20" i="1"/>
  <c r="F21" i="1"/>
  <c r="F22" i="1"/>
  <c r="F23" i="1"/>
  <c r="F24" i="1"/>
  <c r="F25" i="1"/>
  <c r="F10" i="1"/>
  <c r="F11" i="1"/>
  <c r="F12" i="1"/>
  <c r="F13" i="1"/>
  <c r="F14" i="1"/>
  <c r="F15" i="1"/>
  <c r="F16" i="1"/>
  <c r="N13" i="1"/>
  <c r="N12" i="1"/>
  <c r="N11" i="1"/>
  <c r="N10" i="1"/>
  <c r="N9" i="1"/>
  <c r="L13" i="1"/>
  <c r="L12" i="1"/>
  <c r="L11" i="1"/>
  <c r="L10" i="1"/>
  <c r="L9" i="1"/>
  <c r="J13" i="1"/>
  <c r="J12" i="1"/>
  <c r="J11" i="1"/>
  <c r="J10" i="1"/>
  <c r="H11" i="1"/>
  <c r="H12" i="1"/>
  <c r="H13" i="1"/>
  <c r="N27" i="1" l="1"/>
  <c r="N28" i="1" s="1"/>
  <c r="N29" i="1" s="1"/>
  <c r="L28" i="1"/>
  <c r="L29" i="1" s="1"/>
  <c r="H10" i="1"/>
  <c r="F9" i="1" l="1"/>
  <c r="F27" i="1" s="1"/>
  <c r="F28" i="1" l="1"/>
  <c r="F29" i="1"/>
  <c r="H9" i="1"/>
  <c r="H27" i="1" l="1"/>
  <c r="H28" i="1" s="1"/>
  <c r="H29" i="1" s="1"/>
  <c r="J14" i="1"/>
  <c r="L14" i="1"/>
  <c r="H14" i="1"/>
  <c r="N14" i="1"/>
  <c r="L15" i="1"/>
  <c r="N15" i="1"/>
  <c r="H15" i="1"/>
  <c r="J15" i="1"/>
  <c r="L16" i="1"/>
  <c r="N16" i="1"/>
  <c r="H16" i="1"/>
  <c r="J16" i="1"/>
  <c r="J27" i="1" l="1"/>
  <c r="J28" i="1" s="1"/>
  <c r="J29" i="1" s="1"/>
</calcChain>
</file>

<file path=xl/sharedStrings.xml><?xml version="1.0" encoding="utf-8"?>
<sst xmlns="http://schemas.openxmlformats.org/spreadsheetml/2006/main" count="87" uniqueCount="64">
  <si>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</si>
  <si>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</si>
  <si>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</si>
  <si>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</si>
  <si>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</si>
  <si>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</si>
  <si>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</si>
  <si>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</si>
  <si>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</si>
  <si>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</si>
  <si>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</si>
  <si>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</si>
  <si>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</si>
  <si>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</si>
  <si>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</si>
  <si>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</si>
  <si>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</si>
  <si>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</si>
  <si>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</si>
  <si>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Total Base Bid</t>
  </si>
  <si>
    <t>SCHEDULE A</t>
  </si>
  <si>
    <t>2024 STORMWATER CIPP SEWER REHABILITATION PROJECT IN VARIOUS TACOMA LOCATIONS</t>
  </si>
  <si>
    <t>ES24-0073F</t>
  </si>
  <si>
    <r>
      <t xml:space="preserve">Bid Opening: </t>
    </r>
    <r>
      <rPr>
        <b/>
        <sz val="10"/>
        <color rgb="FFFF0000"/>
        <rFont val="Arial"/>
        <family val="2"/>
      </rPr>
      <t>05/21/2024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</si>
  <si>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</si>
  <si>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</si>
  <si>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</si>
  <si>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</si>
  <si>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</si>
  <si>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</si>
  <si>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</si>
  <si>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</si>
  <si>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</si>
  <si>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</si>
  <si>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</si>
  <si>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</si>
  <si>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</si>
  <si>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</si>
  <si>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</si>
  <si>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</si>
  <si>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</si>
  <si>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SPCC Plan</t>
  </si>
  <si>
    <t>Mobilization</t>
  </si>
  <si>
    <t>Pedestrian Traffic Control</t>
  </si>
  <si>
    <t>Project Temporary Traffic Control</t>
  </si>
  <si>
    <t>Uniformed Police Officer for Traffic Control</t>
  </si>
  <si>
    <t>Shoring or Extra Excavation Class B</t>
  </si>
  <si>
    <t>Temporary Storm Sewer Bypass, 8" - 15" Diameter</t>
  </si>
  <si>
    <t>Bypass Side Sewer</t>
  </si>
  <si>
    <t>Pre-Installation Cleaning and Inspection</t>
  </si>
  <si>
    <t>Disposal of Waste Material</t>
  </si>
  <si>
    <t>Short Liner Repair for Host Sewer Pipe</t>
  </si>
  <si>
    <t>Furnish and Install 8-inch Diameter CIPP</t>
  </si>
  <si>
    <t>Furnish and Install 10-inch Diameter CIPP</t>
  </si>
  <si>
    <t>Furnish and Install 12-inch Diameter CIPP</t>
  </si>
  <si>
    <t>Furnish and Install 15-inch Diameter CIPP</t>
  </si>
  <si>
    <t>Internal Reinstatement of Side Sewer</t>
  </si>
  <si>
    <t>Catch Basin Removal and Reinstallation, Incl. Pavement Restoration</t>
  </si>
  <si>
    <t>HRS</t>
  </si>
  <si>
    <t>TON</t>
  </si>
  <si>
    <t>Contingency (10%)</t>
  </si>
  <si>
    <t xml:space="preserve">CAM Grand Total </t>
  </si>
  <si>
    <t>Insituform Technologies         Chesterfield, MO</t>
  </si>
  <si>
    <t>SAK Construction                         O'Fallon,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</si>
</sst>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0" fontId="1" fillId="0" borderId="0"/>
    <xf numFmtId="39" fontId="5" fillId="0" borderId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24" fillId="0" borderId="0"/>
    <xf numFmtId="0" fontId="24" fillId="0" borderId="0"/>
    <xf numFmtId="0" fontId="1" fillId="0" borderId="0"/>
    <xf numFmtId="39" fontId="5" fillId="0" borderId="0" applyAlignment="0" applyProtection="0"/>
    <xf numFmtId="0" fontId="1" fillId="0" borderId="0"/>
    <xf numFmtId="43" fontId="22" fillId="0" borderId="0" applyFont="0" applyFill="0" applyBorder="0" applyAlignment="0" applyProtection="0"/>
    <xf numFmtId="0" fontId="25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1" xfId="0" applyFont="1" applyFill="1" applyBorder="1"/>
    <xf numFmtId="1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3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B1" zoomScale="91" zoomScaleNormal="91" workbookViewId="0">
      <selection activeCell="K31" sqref="K31"/>
    </sheetView>
  </sheetViews>
  <sheetFormatPr defaultColWidth="9.140625" defaultRowHeight="12.75" x14ac:dyDescent="0.2"/>
  <cols>
    <col min="1" max="1" width="14.85546875" style="1" customWidth="1"/>
    <col min="2" max="2" width="65.85546875" style="1" customWidth="1"/>
    <col min="3" max="3" width="14.7109375" style="20" bestFit="1" customWidth="1"/>
    <col min="4" max="4" width="10.42578125" style="21" customWidth="1"/>
    <col min="5" max="5" width="16.7109375" style="1" customWidth="1"/>
    <col min="6" max="6" width="16.85546875" style="1" customWidth="1"/>
    <col min="7" max="14" width="16.7109375" style="1" customWidth="1"/>
    <col min="15" max="16384" width="9.140625" style="1"/>
  </cols>
  <sheetData>
    <row r="1" spans="1:14" x14ac:dyDescent="0.2">
      <c r="A1" s="8" t="s">
        <v>21</v>
      </c>
    </row>
    <row r="2" spans="1:14" x14ac:dyDescent="0.2">
      <c r="A2" s="8" t="s">
        <v>22</v>
      </c>
    </row>
    <row r="3" spans="1:14" x14ac:dyDescent="0.2">
      <c r="A3" s="8" t="s">
        <v>23</v>
      </c>
      <c r="B3" s="14"/>
    </row>
    <row r="5" spans="1:14" ht="15.75" customHeight="1" x14ac:dyDescent="0.2">
      <c r="E5" s="35" t="s">
        <v>6</v>
      </c>
      <c r="F5" s="35"/>
      <c r="G5" s="36" t="s">
        <v>62</v>
      </c>
      <c r="H5" s="36"/>
      <c r="I5" s="35" t="s">
        <v>63</v>
      </c>
      <c r="J5" s="35"/>
      <c r="K5" s="35"/>
      <c r="L5" s="35"/>
      <c r="M5" s="35"/>
      <c r="N5" s="35"/>
    </row>
    <row r="6" spans="1:14" ht="23.25" customHeight="1" x14ac:dyDescent="0.2">
      <c r="E6" s="35"/>
      <c r="F6" s="35"/>
      <c r="G6" s="36"/>
      <c r="H6" s="36"/>
      <c r="I6" s="35"/>
      <c r="J6" s="35"/>
      <c r="K6" s="35"/>
      <c r="L6" s="35"/>
      <c r="M6" s="35"/>
      <c r="N6" s="35"/>
    </row>
    <row r="7" spans="1:14" ht="20.25" customHeight="1" x14ac:dyDescent="0.2">
      <c r="A7" s="7" t="s">
        <v>0</v>
      </c>
      <c r="B7" s="7" t="s">
        <v>1</v>
      </c>
      <c r="C7" s="7" t="s">
        <v>2</v>
      </c>
      <c r="D7" s="15" t="s">
        <v>3</v>
      </c>
      <c r="E7" s="9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4</v>
      </c>
      <c r="N7" s="9" t="s">
        <v>5</v>
      </c>
    </row>
    <row r="8" spans="1:14" ht="20.25" customHeight="1" x14ac:dyDescent="0.2">
      <c r="A8" s="13"/>
      <c r="B8" s="34" t="s">
        <v>20</v>
      </c>
      <c r="C8" s="22"/>
      <c r="D8" s="23"/>
      <c r="E8" s="5"/>
      <c r="F8" s="5"/>
      <c r="G8" s="6"/>
      <c r="H8" s="6"/>
      <c r="I8" s="6"/>
      <c r="J8" s="6"/>
      <c r="K8" s="6"/>
      <c r="L8" s="6"/>
      <c r="M8" s="6"/>
      <c r="N8" s="6"/>
    </row>
    <row r="9" spans="1:14" ht="15" x14ac:dyDescent="0.2">
      <c r="A9" s="28" t="s">
        <v>24</v>
      </c>
      <c r="B9" s="30" t="s">
        <v>41</v>
      </c>
      <c r="C9" s="32" t="s">
        <v>15</v>
      </c>
      <c r="D9" s="33">
        <v>1</v>
      </c>
      <c r="E9" s="10">
        <v>250</v>
      </c>
      <c r="F9" s="10">
        <f>D9*E9</f>
        <v>250</v>
      </c>
      <c r="G9" s="4">
        <v>806</v>
      </c>
      <c r="H9" s="4">
        <f t="shared" ref="H9:H25" si="0">D9*G9</f>
        <v>806</v>
      </c>
      <c r="I9" s="4">
        <v>1500</v>
      </c>
      <c r="J9" s="4">
        <f t="shared" ref="J9:J25" si="1">D9*I9</f>
        <v>1500</v>
      </c>
      <c r="K9" s="4"/>
      <c r="L9" s="4">
        <f t="shared" ref="L9:L25" si="2">D9*K9</f>
        <v>0</v>
      </c>
      <c r="M9" s="4"/>
      <c r="N9" s="4">
        <f t="shared" ref="N9:N25" si="3">D9*M9</f>
        <v>0</v>
      </c>
    </row>
    <row r="10" spans="1:14" ht="15" x14ac:dyDescent="0.2">
      <c r="A10" s="29" t="s">
        <v>25</v>
      </c>
      <c r="B10" s="31" t="s">
        <v>42</v>
      </c>
      <c r="C10" s="32" t="s">
        <v>15</v>
      </c>
      <c r="D10" s="33">
        <v>1</v>
      </c>
      <c r="E10" s="10">
        <v>45000</v>
      </c>
      <c r="F10" s="10">
        <f t="shared" ref="F10:F25" si="4">D10*E10</f>
        <v>45000</v>
      </c>
      <c r="G10" s="4">
        <v>24592</v>
      </c>
      <c r="H10" s="4">
        <f t="shared" si="0"/>
        <v>24592</v>
      </c>
      <c r="I10" s="4">
        <v>26000</v>
      </c>
      <c r="J10" s="4">
        <f t="shared" si="1"/>
        <v>26000</v>
      </c>
      <c r="K10" s="4"/>
      <c r="L10" s="4">
        <f t="shared" si="2"/>
        <v>0</v>
      </c>
      <c r="M10" s="4"/>
      <c r="N10" s="4">
        <f t="shared" si="3"/>
        <v>0</v>
      </c>
    </row>
    <row r="11" spans="1:14" ht="15" x14ac:dyDescent="0.2">
      <c r="A11" s="29" t="s">
        <v>26</v>
      </c>
      <c r="B11" s="31" t="s">
        <v>43</v>
      </c>
      <c r="C11" s="32" t="s">
        <v>15</v>
      </c>
      <c r="D11" s="33">
        <v>1</v>
      </c>
      <c r="E11" s="10">
        <v>5000</v>
      </c>
      <c r="F11" s="10">
        <f t="shared" si="4"/>
        <v>5000</v>
      </c>
      <c r="G11" s="4">
        <v>8602</v>
      </c>
      <c r="H11" s="4">
        <f t="shared" si="0"/>
        <v>8602</v>
      </c>
      <c r="I11" s="4">
        <v>6000</v>
      </c>
      <c r="J11" s="4">
        <f t="shared" si="1"/>
        <v>6000</v>
      </c>
      <c r="K11" s="4"/>
      <c r="L11" s="4">
        <f t="shared" si="2"/>
        <v>0</v>
      </c>
      <c r="M11" s="4"/>
      <c r="N11" s="4">
        <f t="shared" si="3"/>
        <v>0</v>
      </c>
    </row>
    <row r="12" spans="1:14" ht="15" x14ac:dyDescent="0.2">
      <c r="A12" s="29" t="s">
        <v>27</v>
      </c>
      <c r="B12" s="31" t="s">
        <v>44</v>
      </c>
      <c r="C12" s="32" t="s">
        <v>15</v>
      </c>
      <c r="D12" s="33">
        <v>1</v>
      </c>
      <c r="E12" s="10">
        <v>50000</v>
      </c>
      <c r="F12" s="10">
        <f t="shared" si="4"/>
        <v>50000</v>
      </c>
      <c r="G12" s="4">
        <v>81048</v>
      </c>
      <c r="H12" s="4">
        <f t="shared" si="0"/>
        <v>81048</v>
      </c>
      <c r="I12" s="4">
        <v>52068</v>
      </c>
      <c r="J12" s="4">
        <f t="shared" si="1"/>
        <v>52068</v>
      </c>
      <c r="K12" s="4"/>
      <c r="L12" s="4">
        <f t="shared" si="2"/>
        <v>0</v>
      </c>
      <c r="M12" s="4"/>
      <c r="N12" s="4">
        <f t="shared" si="3"/>
        <v>0</v>
      </c>
    </row>
    <row r="13" spans="1:14" ht="15" x14ac:dyDescent="0.2">
      <c r="A13" s="28" t="s">
        <v>28</v>
      </c>
      <c r="B13" s="30" t="s">
        <v>45</v>
      </c>
      <c r="C13" s="32" t="s">
        <v>58</v>
      </c>
      <c r="D13" s="33">
        <v>40</v>
      </c>
      <c r="E13" s="10">
        <v>200</v>
      </c>
      <c r="F13" s="10">
        <f t="shared" si="4"/>
        <v>8000</v>
      </c>
      <c r="G13" s="4">
        <v>285</v>
      </c>
      <c r="H13" s="4">
        <f t="shared" si="0"/>
        <v>11400</v>
      </c>
      <c r="I13" s="4">
        <v>153</v>
      </c>
      <c r="J13" s="4">
        <f t="shared" si="1"/>
        <v>6120</v>
      </c>
      <c r="K13" s="4"/>
      <c r="L13" s="4">
        <f t="shared" si="2"/>
        <v>0</v>
      </c>
      <c r="M13" s="4"/>
      <c r="N13" s="4">
        <f t="shared" si="3"/>
        <v>0</v>
      </c>
    </row>
    <row r="14" spans="1:14" ht="15" x14ac:dyDescent="0.2">
      <c r="A14" s="29" t="s">
        <v>29</v>
      </c>
      <c r="B14" s="31" t="s">
        <v>46</v>
      </c>
      <c r="C14" s="32" t="s">
        <v>16</v>
      </c>
      <c r="D14" s="33">
        <v>400</v>
      </c>
      <c r="E14" s="10">
        <v>0.5</v>
      </c>
      <c r="F14" s="10">
        <f t="shared" si="4"/>
        <v>200</v>
      </c>
      <c r="G14" s="4">
        <v>55</v>
      </c>
      <c r="H14" s="4">
        <f t="shared" si="0"/>
        <v>22000</v>
      </c>
      <c r="I14" s="4">
        <v>64</v>
      </c>
      <c r="J14" s="4">
        <f t="shared" si="1"/>
        <v>25600</v>
      </c>
      <c r="K14" s="4"/>
      <c r="L14" s="4">
        <f t="shared" si="2"/>
        <v>0</v>
      </c>
      <c r="M14" s="4"/>
      <c r="N14" s="4">
        <f t="shared" si="3"/>
        <v>0</v>
      </c>
    </row>
    <row r="15" spans="1:14" ht="15" x14ac:dyDescent="0.2">
      <c r="A15" s="29" t="s">
        <v>30</v>
      </c>
      <c r="B15" s="30" t="s">
        <v>47</v>
      </c>
      <c r="C15" s="32" t="s">
        <v>11</v>
      </c>
      <c r="D15" s="33">
        <v>1</v>
      </c>
      <c r="E15" s="10">
        <v>50000</v>
      </c>
      <c r="F15" s="10">
        <f t="shared" si="4"/>
        <v>50000</v>
      </c>
      <c r="G15" s="4">
        <v>50000</v>
      </c>
      <c r="H15" s="4">
        <f t="shared" si="0"/>
        <v>50000</v>
      </c>
      <c r="I15" s="4">
        <v>50000</v>
      </c>
      <c r="J15" s="4">
        <f t="shared" si="1"/>
        <v>50000</v>
      </c>
      <c r="K15" s="4"/>
      <c r="L15" s="4">
        <f t="shared" si="2"/>
        <v>0</v>
      </c>
      <c r="M15" s="4"/>
      <c r="N15" s="4">
        <f t="shared" si="3"/>
        <v>0</v>
      </c>
    </row>
    <row r="16" spans="1:14" ht="15" x14ac:dyDescent="0.2">
      <c r="A16" s="28" t="s">
        <v>31</v>
      </c>
      <c r="B16" s="30" t="s">
        <v>48</v>
      </c>
      <c r="C16" s="32" t="s">
        <v>11</v>
      </c>
      <c r="D16" s="33">
        <v>1</v>
      </c>
      <c r="E16" s="10">
        <v>5000</v>
      </c>
      <c r="F16" s="10">
        <f t="shared" si="4"/>
        <v>5000</v>
      </c>
      <c r="G16" s="4">
        <v>5000</v>
      </c>
      <c r="H16" s="4">
        <f t="shared" si="0"/>
        <v>5000</v>
      </c>
      <c r="I16" s="4">
        <v>5000</v>
      </c>
      <c r="J16" s="4">
        <f t="shared" si="1"/>
        <v>5000</v>
      </c>
      <c r="K16" s="4"/>
      <c r="L16" s="4">
        <f t="shared" si="2"/>
        <v>0</v>
      </c>
      <c r="M16" s="4"/>
      <c r="N16" s="4">
        <f t="shared" si="3"/>
        <v>0</v>
      </c>
    </row>
    <row r="17" spans="1:14" ht="15" x14ac:dyDescent="0.2">
      <c r="A17" s="28" t="s">
        <v>32</v>
      </c>
      <c r="B17" s="30" t="s">
        <v>49</v>
      </c>
      <c r="C17" s="32" t="s">
        <v>14</v>
      </c>
      <c r="D17" s="33">
        <v>7070</v>
      </c>
      <c r="E17" s="10">
        <v>10</v>
      </c>
      <c r="F17" s="10">
        <f t="shared" si="4"/>
        <v>70700</v>
      </c>
      <c r="G17" s="4">
        <v>9</v>
      </c>
      <c r="H17" s="4">
        <f t="shared" si="0"/>
        <v>63630</v>
      </c>
      <c r="I17" s="4">
        <v>9</v>
      </c>
      <c r="J17" s="4">
        <f t="shared" si="1"/>
        <v>63630</v>
      </c>
      <c r="K17" s="4"/>
      <c r="L17" s="4">
        <f t="shared" si="2"/>
        <v>0</v>
      </c>
      <c r="M17" s="4"/>
      <c r="N17" s="4">
        <f t="shared" si="3"/>
        <v>0</v>
      </c>
    </row>
    <row r="18" spans="1:14" ht="15" x14ac:dyDescent="0.2">
      <c r="A18" s="28" t="s">
        <v>33</v>
      </c>
      <c r="B18" s="30" t="s">
        <v>50</v>
      </c>
      <c r="C18" s="32" t="s">
        <v>59</v>
      </c>
      <c r="D18" s="33">
        <v>5</v>
      </c>
      <c r="E18" s="10">
        <v>195</v>
      </c>
      <c r="F18" s="10">
        <f t="shared" si="4"/>
        <v>975</v>
      </c>
      <c r="G18" s="4">
        <v>538</v>
      </c>
      <c r="H18" s="4">
        <f t="shared" si="0"/>
        <v>2690</v>
      </c>
      <c r="I18" s="4">
        <v>3095</v>
      </c>
      <c r="J18" s="4">
        <f t="shared" si="1"/>
        <v>15475</v>
      </c>
      <c r="K18" s="4"/>
      <c r="L18" s="4">
        <f t="shared" si="2"/>
        <v>0</v>
      </c>
      <c r="M18" s="4"/>
      <c r="N18" s="4">
        <f t="shared" si="3"/>
        <v>0</v>
      </c>
    </row>
    <row r="19" spans="1:14" ht="15" x14ac:dyDescent="0.2">
      <c r="A19" s="28" t="s">
        <v>34</v>
      </c>
      <c r="B19" s="30" t="s">
        <v>51</v>
      </c>
      <c r="C19" s="32" t="s">
        <v>11</v>
      </c>
      <c r="D19" s="33">
        <v>1</v>
      </c>
      <c r="E19" s="10">
        <v>20000</v>
      </c>
      <c r="F19" s="10">
        <f t="shared" si="4"/>
        <v>20000</v>
      </c>
      <c r="G19" s="4">
        <v>20000</v>
      </c>
      <c r="H19" s="4">
        <f t="shared" si="0"/>
        <v>20000</v>
      </c>
      <c r="I19" s="4">
        <v>20000</v>
      </c>
      <c r="J19" s="4">
        <f t="shared" si="1"/>
        <v>20000</v>
      </c>
      <c r="K19" s="4"/>
      <c r="L19" s="4">
        <f t="shared" si="2"/>
        <v>0</v>
      </c>
      <c r="M19" s="4"/>
      <c r="N19" s="4">
        <f t="shared" si="3"/>
        <v>0</v>
      </c>
    </row>
    <row r="20" spans="1:14" ht="15" x14ac:dyDescent="0.2">
      <c r="A20" s="28" t="s">
        <v>35</v>
      </c>
      <c r="B20" s="30" t="s">
        <v>52</v>
      </c>
      <c r="C20" s="32" t="s">
        <v>14</v>
      </c>
      <c r="D20" s="33">
        <v>448</v>
      </c>
      <c r="E20" s="10">
        <v>54</v>
      </c>
      <c r="F20" s="10">
        <f t="shared" si="4"/>
        <v>24192</v>
      </c>
      <c r="G20" s="4">
        <v>78</v>
      </c>
      <c r="H20" s="4">
        <f t="shared" si="0"/>
        <v>34944</v>
      </c>
      <c r="I20" s="4">
        <v>80</v>
      </c>
      <c r="J20" s="4">
        <f t="shared" si="1"/>
        <v>35840</v>
      </c>
      <c r="K20" s="4"/>
      <c r="L20" s="4">
        <f t="shared" si="2"/>
        <v>0</v>
      </c>
      <c r="M20" s="4"/>
      <c r="N20" s="4">
        <f t="shared" si="3"/>
        <v>0</v>
      </c>
    </row>
    <row r="21" spans="1:14" ht="15" x14ac:dyDescent="0.2">
      <c r="A21" s="28" t="s">
        <v>36</v>
      </c>
      <c r="B21" s="30" t="s">
        <v>53</v>
      </c>
      <c r="C21" s="32" t="s">
        <v>14</v>
      </c>
      <c r="D21" s="33">
        <v>3408</v>
      </c>
      <c r="E21" s="10">
        <v>56</v>
      </c>
      <c r="F21" s="10">
        <f t="shared" si="4"/>
        <v>190848</v>
      </c>
      <c r="G21" s="4">
        <v>68</v>
      </c>
      <c r="H21" s="4">
        <f t="shared" si="0"/>
        <v>231744</v>
      </c>
      <c r="I21" s="4">
        <v>82</v>
      </c>
      <c r="J21" s="4">
        <f t="shared" si="1"/>
        <v>279456</v>
      </c>
      <c r="K21" s="4"/>
      <c r="L21" s="4">
        <f t="shared" si="2"/>
        <v>0</v>
      </c>
      <c r="M21" s="4"/>
      <c r="N21" s="4">
        <f t="shared" si="3"/>
        <v>0</v>
      </c>
    </row>
    <row r="22" spans="1:14" ht="15" x14ac:dyDescent="0.2">
      <c r="A22" s="28" t="s">
        <v>37</v>
      </c>
      <c r="B22" s="30" t="s">
        <v>54</v>
      </c>
      <c r="C22" s="32" t="s">
        <v>14</v>
      </c>
      <c r="D22" s="33">
        <v>2268</v>
      </c>
      <c r="E22" s="10">
        <v>58</v>
      </c>
      <c r="F22" s="10">
        <f t="shared" si="4"/>
        <v>131544</v>
      </c>
      <c r="G22" s="4">
        <v>79</v>
      </c>
      <c r="H22" s="4">
        <f t="shared" si="0"/>
        <v>179172</v>
      </c>
      <c r="I22" s="4">
        <v>90</v>
      </c>
      <c r="J22" s="4">
        <f t="shared" si="1"/>
        <v>204120</v>
      </c>
      <c r="K22" s="4"/>
      <c r="L22" s="4">
        <f t="shared" si="2"/>
        <v>0</v>
      </c>
      <c r="M22" s="4"/>
      <c r="N22" s="4">
        <f t="shared" si="3"/>
        <v>0</v>
      </c>
    </row>
    <row r="23" spans="1:14" ht="15" x14ac:dyDescent="0.2">
      <c r="A23" s="28" t="s">
        <v>38</v>
      </c>
      <c r="B23" s="30" t="s">
        <v>55</v>
      </c>
      <c r="C23" s="32" t="s">
        <v>14</v>
      </c>
      <c r="D23" s="33">
        <v>946</v>
      </c>
      <c r="E23" s="10">
        <v>72</v>
      </c>
      <c r="F23" s="10">
        <f t="shared" si="4"/>
        <v>68112</v>
      </c>
      <c r="G23" s="4">
        <v>118</v>
      </c>
      <c r="H23" s="4">
        <f t="shared" si="0"/>
        <v>111628</v>
      </c>
      <c r="I23" s="4">
        <v>120</v>
      </c>
      <c r="J23" s="4">
        <f t="shared" si="1"/>
        <v>113520</v>
      </c>
      <c r="K23" s="4"/>
      <c r="L23" s="4">
        <f t="shared" si="2"/>
        <v>0</v>
      </c>
      <c r="M23" s="4"/>
      <c r="N23" s="4">
        <f t="shared" si="3"/>
        <v>0</v>
      </c>
    </row>
    <row r="24" spans="1:14" ht="15" x14ac:dyDescent="0.2">
      <c r="A24" s="28" t="s">
        <v>39</v>
      </c>
      <c r="B24" s="30" t="s">
        <v>56</v>
      </c>
      <c r="C24" s="32" t="s">
        <v>10</v>
      </c>
      <c r="D24" s="33">
        <v>17</v>
      </c>
      <c r="E24" s="10">
        <v>300</v>
      </c>
      <c r="F24" s="10">
        <f t="shared" si="4"/>
        <v>5100</v>
      </c>
      <c r="G24" s="4">
        <v>200</v>
      </c>
      <c r="H24" s="4">
        <f t="shared" si="0"/>
        <v>3400</v>
      </c>
      <c r="I24" s="4">
        <v>300</v>
      </c>
      <c r="J24" s="4">
        <f t="shared" si="1"/>
        <v>5100</v>
      </c>
      <c r="K24" s="4"/>
      <c r="L24" s="4">
        <f t="shared" si="2"/>
        <v>0</v>
      </c>
      <c r="M24" s="4"/>
      <c r="N24" s="4">
        <f t="shared" si="3"/>
        <v>0</v>
      </c>
    </row>
    <row r="25" spans="1:14" ht="15" x14ac:dyDescent="0.2">
      <c r="A25" s="28" t="s">
        <v>40</v>
      </c>
      <c r="B25" s="30" t="s">
        <v>57</v>
      </c>
      <c r="C25" s="32" t="s">
        <v>11</v>
      </c>
      <c r="D25" s="33">
        <v>1</v>
      </c>
      <c r="E25" s="10">
        <v>20000</v>
      </c>
      <c r="F25" s="10">
        <f t="shared" si="4"/>
        <v>20000</v>
      </c>
      <c r="G25" s="4">
        <v>20000</v>
      </c>
      <c r="H25" s="4">
        <f t="shared" si="0"/>
        <v>20000</v>
      </c>
      <c r="I25" s="4">
        <v>20000</v>
      </c>
      <c r="J25" s="4">
        <f t="shared" si="1"/>
        <v>20000</v>
      </c>
      <c r="K25" s="4"/>
      <c r="L25" s="4">
        <f t="shared" si="2"/>
        <v>0</v>
      </c>
      <c r="M25" s="4"/>
      <c r="N25" s="4">
        <f t="shared" si="3"/>
        <v>0</v>
      </c>
    </row>
    <row r="26" spans="1:14" x14ac:dyDescent="0.2">
      <c r="A26" s="18"/>
      <c r="B26" s="3"/>
      <c r="C26" s="24"/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18"/>
      <c r="B27" s="12" t="s">
        <v>19</v>
      </c>
      <c r="C27" s="18"/>
      <c r="D27" s="26"/>
      <c r="E27" s="4"/>
      <c r="F27" s="11">
        <f>SUM(F9:F25)</f>
        <v>694921</v>
      </c>
      <c r="G27" s="11"/>
      <c r="H27" s="11">
        <f t="shared" ref="H27:N27" si="5">SUM(H9:H25)</f>
        <v>870656</v>
      </c>
      <c r="I27" s="11"/>
      <c r="J27" s="11">
        <f t="shared" si="5"/>
        <v>929429</v>
      </c>
      <c r="K27" s="11"/>
      <c r="L27" s="11">
        <f t="shared" si="5"/>
        <v>0</v>
      </c>
      <c r="M27" s="11"/>
      <c r="N27" s="11">
        <f t="shared" si="5"/>
        <v>0</v>
      </c>
    </row>
    <row r="28" spans="1:14" x14ac:dyDescent="0.2">
      <c r="A28" s="19"/>
      <c r="B28" s="12" t="s">
        <v>60</v>
      </c>
      <c r="C28" s="19"/>
      <c r="D28" s="27"/>
      <c r="E28" s="12"/>
      <c r="F28" s="17">
        <f>F27*0.1</f>
        <v>69492.100000000006</v>
      </c>
      <c r="G28" s="17"/>
      <c r="H28" s="17">
        <f t="shared" ref="H28:N28" si="6">H27*0.1</f>
        <v>87065.600000000006</v>
      </c>
      <c r="I28" s="17"/>
      <c r="J28" s="17">
        <f t="shared" si="6"/>
        <v>92942.900000000009</v>
      </c>
      <c r="K28" s="17"/>
      <c r="L28" s="17">
        <f t="shared" si="6"/>
        <v>0</v>
      </c>
      <c r="M28" s="17"/>
      <c r="N28" s="17">
        <f t="shared" si="6"/>
        <v>0</v>
      </c>
    </row>
    <row r="29" spans="1:14" x14ac:dyDescent="0.2">
      <c r="A29" s="19"/>
      <c r="B29" s="12" t="s">
        <v>61</v>
      </c>
      <c r="C29" s="19"/>
      <c r="D29" s="27"/>
      <c r="E29" s="12"/>
      <c r="F29" s="17">
        <f>SUM(F27:F28)</f>
        <v>764413.1</v>
      </c>
      <c r="G29" s="17"/>
      <c r="H29" s="17">
        <f t="shared" ref="H29:N29" si="7">SUM(H27:H28)</f>
        <v>957721.59999999998</v>
      </c>
      <c r="I29" s="17"/>
      <c r="J29" s="17">
        <f t="shared" si="7"/>
        <v>1022371.9</v>
      </c>
      <c r="K29" s="17"/>
      <c r="L29" s="17">
        <f t="shared" si="7"/>
        <v>0</v>
      </c>
      <c r="M29" s="17"/>
      <c r="N29" s="17">
        <f t="shared" si="7"/>
        <v>0</v>
      </c>
    </row>
    <row r="30" spans="1:14" x14ac:dyDescent="0.2">
      <c r="A30" s="19"/>
      <c r="B30" s="12"/>
      <c r="C30" s="19"/>
      <c r="D30" s="27"/>
      <c r="E30" s="12"/>
      <c r="F30" s="17"/>
      <c r="G30" s="17"/>
      <c r="H30" s="17"/>
      <c r="I30" s="17"/>
      <c r="J30" s="17"/>
      <c r="K30" s="17"/>
      <c r="L30" s="17"/>
      <c r="M30" s="17"/>
      <c r="N30" s="17"/>
    </row>
    <row r="32" spans="1:14" x14ac:dyDescent="0.2">
      <c r="H32" s="16"/>
      <c r="J32" s="16"/>
      <c r="L32" s="16"/>
      <c r="N32" s="16"/>
    </row>
    <row r="36" spans="6:6" x14ac:dyDescent="0.2">
      <c r="F36" s="16"/>
    </row>
  </sheetData>
  <mergeCells count="5">
    <mergeCell ref="E5:F6"/>
    <mergeCell ref="G5:H6"/>
    <mergeCell ref="I5:J6"/>
    <mergeCell ref="K5:L6"/>
    <mergeCell ref="M5:N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C8:C27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2" t="s">
        <v>7</v>
      </c>
    </row>
    <row r="2" spans="1:1" x14ac:dyDescent="0.2">
      <c r="A2" s="2" t="s">
        <v>8</v>
      </c>
    </row>
    <row r="3" spans="1:1" x14ac:dyDescent="0.2">
      <c r="A3" s="2" t="s">
        <v>9</v>
      </c>
    </row>
    <row r="4" spans="1:1" x14ac:dyDescent="0.2">
      <c r="A4" s="2" t="s">
        <v>10</v>
      </c>
    </row>
    <row r="5" spans="1:1" x14ac:dyDescent="0.2">
      <c r="A5" s="2" t="s">
        <v>11</v>
      </c>
    </row>
    <row r="6" spans="1:1" x14ac:dyDescent="0.2">
      <c r="A6" s="2" t="s">
        <v>12</v>
      </c>
    </row>
    <row r="7" spans="1:1" x14ac:dyDescent="0.2">
      <c r="A7" s="2" t="s">
        <v>13</v>
      </c>
    </row>
    <row r="8" spans="1:1" x14ac:dyDescent="0.2">
      <c r="A8" s="2" t="s">
        <v>14</v>
      </c>
    </row>
    <row r="9" spans="1:1" x14ac:dyDescent="0.2">
      <c r="A9" s="2" t="s">
        <v>15</v>
      </c>
    </row>
    <row r="10" spans="1:1" x14ac:dyDescent="0.2">
      <c r="A10" s="2" t="s">
        <v>16</v>
      </c>
    </row>
    <row r="11" spans="1:1" x14ac:dyDescent="0.2">
      <c r="A11" s="2" t="s">
        <v>17</v>
      </c>
    </row>
    <row r="12" spans="1:1" x14ac:dyDescent="0.2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CA91C6-5F36-4DE1-9E75-D6672065F5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0d6a4c1-a12c-4e1c-99f7-723bbd9e4256"/>
    <ds:schemaRef ds:uri="http://schemas.openxmlformats.org/package/2006/metadata/core-properties"/>
    <ds:schemaRef ds:uri="9eb78b25-82e8-47e3-ad23-bef1c99cfd1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Rowden II, Stan</cp:lastModifiedBy>
  <dcterms:created xsi:type="dcterms:W3CDTF">2020-03-26T23:05:44Z</dcterms:created>
  <dcterms:modified xsi:type="dcterms:W3CDTF">2024-06-05T20:06:26Z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