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L:\Bids and Specs, Formal\2024 Sealed Bids\ES24-0168F - Front and Rear Load Rolloff Metal Container Lids and Parts\"/>
    </mc:Choice>
  </mc:AlternateContent>
  <xr:revisionPtr revIDLastSave="0" documentId="8_{DD1A83AA-755F-4209-98DA-A8CF6F640BC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id Tab - Single Schedul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5" l="1"/>
  <c r="F57" i="5"/>
  <c r="F58" i="5"/>
  <c r="F59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2" i="5"/>
  <c r="F56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61" i="5" l="1"/>
  <c r="F62" i="5" l="1"/>
  <c r="F63" i="5" s="1"/>
</calcChain>
</file>

<file path=xl/sharedStrings.xml><?xml version="1.0" encoding="utf-8"?>
<sst xmlns="http://schemas.openxmlformats.org/spreadsheetml/2006/main" count="173" uniqueCount="121">
  <si>
    <t>Item #</t>
  </si>
  <si>
    <t>Description</t>
  </si>
  <si>
    <t>Unit</t>
  </si>
  <si>
    <t>Quantity</t>
  </si>
  <si>
    <t>Unit Price</t>
  </si>
  <si>
    <t>Amount</t>
  </si>
  <si>
    <t>Base Bid = Subtotal</t>
  </si>
  <si>
    <t>WA State Sales Tax @ 10.3%</t>
  </si>
  <si>
    <t>Total</t>
  </si>
  <si>
    <t>ES24-0168F</t>
  </si>
  <si>
    <t>Bid Opening: September 17, 2024</t>
  </si>
  <si>
    <t>Capitol Industries</t>
  </si>
  <si>
    <t>Seattle, WA</t>
  </si>
  <si>
    <t>Front-Load, Rear-Load, Roll-off, Metal Containers, Lids, and Parts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</si>
  <si>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</si>
  <si>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</si>
  <si>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</si>
  <si>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</si>
  <si>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</si>
  <si>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</si>
  <si>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</si>
  <si>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</si>
  <si>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</si>
  <si>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</si>
  <si>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</si>
  <si>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</si>
  <si>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</si>
  <si>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</si>
  <si>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</si>
  <si>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</si>
  <si>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</si>
  <si>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</si>
  <si>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</si>
  <si>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</si>
  <si>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</si>
  <si>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</si>
  <si>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</si>
  <si>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</si>
  <si>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</si>
  <si>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</si>
  <si>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</si>
  <si>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</si>
  <si>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</si>
  <si>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</si>
  <si>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</si>
  <si>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</si>
  <si>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</si>
  <si>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</si>
  <si>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</si>
  <si>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</si>
  <si>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</si>
  <si>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</si>
  <si>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</si>
  <si>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</si>
  <si>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</si>
  <si>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</si>
  <si>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</si>
  <si>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</si>
  <si>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</si>
  <si>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</si>
  <si>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</si>
  <si>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</si>
  <si>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</si>
  <si>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</si>
  <si>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</si>
  <si>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</si>
  <si>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</si>
  <si>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2-Cubic Yard Front-Load Solid Waste Metal Container</t>
  </si>
  <si>
    <t>2-Cubic Yard Front-Load Solid Waste Metal Container with Wheels</t>
  </si>
  <si>
    <t>2-Cubic Yard Front-Load Solid Waste Metal Container with Gravity Lock</t>
  </si>
  <si>
    <t>2-Cubic Yard Front-Load Solid Waste Metal Container with Wheels &amp; Gravity Lock</t>
  </si>
  <si>
    <t>3-Cubic Yard Front-Load Solid Waste Metal Container</t>
  </si>
  <si>
    <t>3-Cubic Yard Front-Load Solid Waste Metal Container with Wheels</t>
  </si>
  <si>
    <t>3-Cubic Yard Front-Load Solid Waste Metal Container with Gravity Lock</t>
  </si>
  <si>
    <t>3-Cubic Yard Front-Load Solid Waste Metal Container with Wheels &amp; Gravity Lock</t>
  </si>
  <si>
    <t>4-Cubic Yard Front-Load Solid Waste Metal Container</t>
  </si>
  <si>
    <t>4-Cubic Yard Front-Load Solid Waste Metal Container with Wheels</t>
  </si>
  <si>
    <t>4-Cubic Yard Front-Load Solid Waste Metal Container with Gravity Lock</t>
  </si>
  <si>
    <t>4-Cubic Yard Front-Load Solid Waste Metal Container with Wheels &amp; Gravity Lock</t>
  </si>
  <si>
    <t>6-Cubic Yard Front-Load Solid Waste Metal Container</t>
  </si>
  <si>
    <t>6-Cubic Yard Front-Load Solid Waste Metal Container with gravity lock</t>
  </si>
  <si>
    <t>8-Cubic Yard Front-Load Solid Waste Metal Container</t>
  </si>
  <si>
    <t>8-Cubic Yard Front-Load Solid Waste Metal Container with gravity lock</t>
  </si>
  <si>
    <t>10-Cubic Yard Rear-Load Drop-Off Solid Waste Metal Container</t>
  </si>
  <si>
    <t>15-Cubic Yard Rear-Load Drop-Off Solid Waste Metal Container</t>
  </si>
  <si>
    <t>20-Cubic Yard Rear-Load Drop-Off Solid Waste Metal Container</t>
  </si>
  <si>
    <t>25-Cubic Yard Rear-Load Drop-Off Solid Waste Metal Container</t>
  </si>
  <si>
    <t>30-Cubic Yard Rear-Load Drop-Off Solid Waste Metal Container</t>
  </si>
  <si>
    <t>40-Cubic Yard Rear-Load Drop-Off Solid Waste Metal Container</t>
  </si>
  <si>
    <t>15-Cubic Yard Rear-Load Drop-Off Solid Waste Metal Container w/ Plastic Lid</t>
  </si>
  <si>
    <t>20-Cubic Yard Rear-Load Drop-Off Solid Waste Metal Container w/ Plastic Lid</t>
  </si>
  <si>
    <t>25-Cubic Yard Rear-Load Drop-Off Solid Waste Metal Container w/ Plastic Lid</t>
  </si>
  <si>
    <t>30-Cubic Yard Rear-Load Drop-Off Solid Waste Metal Container w/ Plastic Lid</t>
  </si>
  <si>
    <t>40-Cubic Yard Rear-Load Drop-Off Solid Waste Metal Container w/ Plastic Lid</t>
  </si>
  <si>
    <t>40-Cubic Yard Rear-Load Drop-Off Recycle Metal Container</t>
  </si>
  <si>
    <t>30-Cubic Yard Drop-Off Box Glass Recycling Metal Container</t>
  </si>
  <si>
    <t>2-Cubic Yard Rear-Load Metal Recycle Container with wheels</t>
  </si>
  <si>
    <t>4-Cubic Yard Front-Load Metal Recycle Container</t>
  </si>
  <si>
    <t>4-Cubic Yard Front-Load Metal Recycle Container with wheels</t>
  </si>
  <si>
    <t>4-Cubic Yard Front-Load Metal Recycle Container with Gravity Lock</t>
  </si>
  <si>
    <t>4-Cubic Yard Front-Load Metal Recycle Container with Wheels and Gravity Lock</t>
  </si>
  <si>
    <t>6-Cubic Yard Front-Load Metal Recycle Container</t>
  </si>
  <si>
    <t>6-Cubic Yard Front-Load Metal Recycle Container with Gravity Lock</t>
  </si>
  <si>
    <t>8-Cubic Yard Front-Load Metal Recycle Container</t>
  </si>
  <si>
    <t>8-Cubic Yard Front-Load Metal Recycle Container with Gravity Lock</t>
  </si>
  <si>
    <t>AB3243DL - Duraflex 32x43 2Yd Rear Load Lid, Double Wall Lid, Black</t>
  </si>
  <si>
    <t xml:space="preserve">DB3641SR - Duraflex 36x41 2Yd Front Load Lid, Double Wall Lid, Black </t>
  </si>
  <si>
    <t xml:space="preserve">DB3648SR - Dura-Flex 36x48 3Yd Front Load Lid, Double Wall, Black </t>
  </si>
  <si>
    <t>DB3658SR - Duraflex 36x58 Front Load Lid, Double Wall Lid, Black (4,6,&amp;8Yd solid Waste&amp;Recycle)</t>
  </si>
  <si>
    <t>Panel A: Model No. 72100-A; Impact Plastic Roll-Off Lid</t>
  </si>
  <si>
    <t>Panel B: Model No. 72100-B; Impact Plastic Roll-Off Lid</t>
  </si>
  <si>
    <t>Panel C: Model No. 72100-C; Impact Plastic Roll-Off Lid</t>
  </si>
  <si>
    <t>Swivel Caster Wheels: 6-in. by 2-in. Mold-On with Lock</t>
  </si>
  <si>
    <t>Swivel Caster Wheels: 6-in. by 2-in. Mold-On without Lock</t>
  </si>
  <si>
    <t>Lid Rods 67 inch</t>
  </si>
  <si>
    <t>Lid Rods  75.5 inch</t>
  </si>
  <si>
    <t>4 Yard Front Load Solid Waste Replacement Bottom</t>
  </si>
  <si>
    <t>6 Yard Front Load Solid Waste Replacement Bottom</t>
  </si>
  <si>
    <t>8 Yard Front Load Solid Waste Replacement Bottom</t>
  </si>
  <si>
    <t>Serio-Us Lock 303LRK2 Front Load Gravity Lock Kit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</si>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</sst>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39" fontId="8" fillId="0" borderId="0" applyAlignment="0" applyProtection="0"/>
    <xf numFmtId="0" fontId="1" fillId="0" borderId="0"/>
    <xf numFmtId="44" fontId="3" fillId="0" borderId="0" applyFont="0" applyFill="0" applyBorder="0" applyAlignment="0" applyProtection="0"/>
    <xf numFmtId="39" fontId="3" fillId="0" borderId="0" applyAlignment="0" applyProtection="0"/>
    <xf numFmtId="0" fontId="10" fillId="0" borderId="0"/>
    <xf numFmtId="0" fontId="1" fillId="0" borderId="0"/>
    <xf numFmtId="39" fontId="3" fillId="0" borderId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39" fontId="8" fillId="0" borderId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" fontId="12" fillId="0" borderId="0">
      <alignment horizontal="center"/>
    </xf>
    <xf numFmtId="4" fontId="13" fillId="0" borderId="0">
      <alignment horizontal="center"/>
    </xf>
    <xf numFmtId="9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7" fontId="3" fillId="0" borderId="7" xfId="0" applyNumberFormat="1" applyFont="1" applyFill="1" applyBorder="1"/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0" borderId="10" xfId="0" applyNumberFormat="1" applyFont="1" applyFill="1" applyBorder="1" applyAlignment="1" applyProtection="1">
      <alignment horizontal="center" vertical="center" wrapText="1"/>
    </xf>
    <xf numFmtId="7" fontId="7" fillId="0" borderId="7" xfId="0" applyNumberFormat="1" applyFont="1" applyFill="1" applyBorder="1"/>
    <xf numFmtId="0" fontId="5" fillId="0" borderId="8" xfId="0" applyFont="1" applyBorder="1"/>
    <xf numFmtId="49" fontId="9" fillId="0" borderId="12" xfId="4" quotePrefix="1" applyNumberFormat="1" applyFont="1" applyFill="1" applyBorder="1" applyAlignment="1">
      <alignment horizontal="left" vertical="top"/>
    </xf>
    <xf numFmtId="0" fontId="4" fillId="0" borderId="0" xfId="0" applyFont="1" applyFill="1" applyProtection="1"/>
    <xf numFmtId="164" fontId="7" fillId="0" borderId="7" xfId="0" applyNumberFormat="1" applyFont="1" applyFill="1" applyBorder="1"/>
    <xf numFmtId="164" fontId="7" fillId="0" borderId="9" xfId="0" applyNumberFormat="1" applyFont="1" applyFill="1" applyBorder="1"/>
    <xf numFmtId="0" fontId="0" fillId="0" borderId="7" xfId="0" applyBorder="1"/>
    <xf numFmtId="0" fontId="14" fillId="0" borderId="7" xfId="0" applyFont="1" applyBorder="1" applyAlignment="1">
      <alignment horizontal="right"/>
    </xf>
    <xf numFmtId="164" fontId="14" fillId="0" borderId="7" xfId="0" applyNumberFormat="1" applyFont="1" applyBorder="1"/>
    <xf numFmtId="0" fontId="0" fillId="0" borderId="11" xfId="0" applyBorder="1"/>
    <xf numFmtId="164" fontId="14" fillId="0" borderId="11" xfId="0" applyNumberFormat="1" applyFont="1" applyBorder="1"/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7" xfId="0" applyFont="1" applyBorder="1" applyAlignment="1" applyProtection="1">
      <alignment horizontal="center" vertical="center"/>
    </xf>
    <xf numFmtId="49" fontId="9" fillId="0" borderId="15" xfId="4" quotePrefix="1" applyNumberFormat="1" applyFont="1" applyFill="1" applyBorder="1" applyAlignment="1">
      <alignment horizontal="left" vertical="top"/>
    </xf>
    <xf numFmtId="39" fontId="9" fillId="0" borderId="16" xfId="14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4" fillId="0" borderId="7" xfId="0" quotePrefix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164" fontId="6" fillId="2" borderId="8" xfId="0" applyNumberFormat="1" applyFont="1" applyFill="1" applyBorder="1"/>
    <xf numFmtId="8" fontId="3" fillId="0" borderId="6" xfId="0" applyNumberFormat="1" applyFont="1" applyFill="1" applyBorder="1" applyAlignment="1" applyProtection="1">
      <alignment horizontal="center"/>
    </xf>
    <xf numFmtId="8" fontId="3" fillId="0" borderId="5" xfId="0" applyNumberFormat="1" applyFont="1" applyFill="1" applyBorder="1" applyAlignment="1" applyProtection="1">
      <alignment horizontal="center"/>
    </xf>
    <xf numFmtId="8" fontId="3" fillId="0" borderId="4" xfId="0" applyNumberFormat="1" applyFont="1" applyFill="1" applyBorder="1" applyAlignment="1" applyProtection="1">
      <alignment horizontal="center"/>
    </xf>
    <xf numFmtId="8" fontId="3" fillId="0" borderId="3" xfId="0" applyNumberFormat="1" applyFont="1" applyFill="1" applyBorder="1" applyAlignment="1" applyProtection="1">
      <alignment horizontal="center"/>
    </xf>
  </cellXfs>
  <cellStyles count="24">
    <cellStyle name="Comma 2" xfId="17" xr:uid="{00000000-0005-0000-0000-000000000000}"/>
    <cellStyle name="Currency 2" xfId="5" xr:uid="{00000000-0005-0000-0000-000001000000}"/>
    <cellStyle name="Currency 2 2" xfId="23" xr:uid="{FF4CD90A-65F6-41B5-97EE-2CD8DD924B2D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21"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8:F60" headerRowCount="0" totalsRowShown="0" headerRowDxfId="20" dataDxfId="19" totalsRowDxfId="17" tableBorderDxfId="18">
  <tableColumns count="6">
    <tableColumn id="1" xr3:uid="{04C3459D-2217-4999-A2B6-4BCBE8474C38}" name="Column1" headerRowDxfId="16" dataDxfId="15" totalsRowDxfId="14" headerRowCellStyle="Normal 2 4 3" dataCellStyle="Normal 2 4 3"/>
    <tableColumn id="2" xr3:uid="{A9F6C8BA-7A2B-4075-98DA-B8118797D83A}" name="Column2" headerRowDxfId="13" dataDxfId="12" totalsRowDxfId="11"/>
    <tableColumn id="3" xr3:uid="{7B63F471-6CA9-4B13-B699-356C7B7F552D}" name="Column3" headerRowDxfId="10" dataDxfId="9" totalsRowDxfId="8"/>
    <tableColumn id="4" xr3:uid="{D671D2D2-F779-4D7B-863F-B2E2DE9833B8}" name="Column4" headerRowDxfId="7" dataDxfId="6" totalsRowDxfId="5"/>
    <tableColumn id="7" xr3:uid="{673ACF25-750F-4BB8-800C-4EDDD9EEE559}" name="Column7" headerRowDxfId="4" dataDxfId="3"/>
    <tableColumn id="8" xr3:uid="{8C8054D3-DDBA-416A-9ECD-548009C6F311}" name="Column8" headerRowDxfId="2" dataDxfId="1" totalsRowDxfId="0">
      <calculatedColumnFormula>SUM(ScheduleA356[[#This Row],[Column7]]*ScheduleA356[[#This Row],[Column4]])</calculatedColumnFormula>
    </tableColumn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F64"/>
  <sheetViews>
    <sheetView tabSelected="1" topLeftCell="A34" zoomScale="85" zoomScaleNormal="85" workbookViewId="0">
      <selection activeCell="B67" sqref="B67"/>
    </sheetView>
  </sheetViews>
  <sheetFormatPr defaultRowHeight="15"/>
  <cols>
    <col min="1" max="1" width="12.140625" customWidth="1"/>
    <col min="2" max="2" width="42.42578125" customWidth="1"/>
    <col min="3" max="3" width="5.85546875" bestFit="1" customWidth="1"/>
    <col min="4" max="4" width="8.5703125" style="32" bestFit="1" customWidth="1"/>
    <col min="5" max="5" width="13.7109375" customWidth="1"/>
    <col min="6" max="6" width="13" customWidth="1"/>
  </cols>
  <sheetData>
    <row r="1" spans="1:6">
      <c r="A1" s="12" t="s">
        <v>9</v>
      </c>
      <c r="B1" s="3"/>
      <c r="C1" s="3"/>
      <c r="D1" s="28"/>
      <c r="E1" s="1"/>
      <c r="F1" s="1"/>
    </row>
    <row r="2" spans="1:6">
      <c r="A2" s="12" t="s">
        <v>13</v>
      </c>
      <c r="B2" s="3"/>
      <c r="C2" s="3"/>
      <c r="D2" s="28"/>
      <c r="E2" s="1"/>
      <c r="F2" s="1"/>
    </row>
    <row r="3" spans="1:6">
      <c r="A3" s="2" t="s">
        <v>10</v>
      </c>
      <c r="B3" s="3"/>
      <c r="C3" s="3"/>
      <c r="D3" s="28"/>
      <c r="E3" s="1"/>
      <c r="F3" s="1"/>
    </row>
    <row r="4" spans="1:6" ht="15.75" thickBot="1">
      <c r="A4" s="2"/>
      <c r="B4" s="3"/>
      <c r="C4" s="3"/>
      <c r="D4" s="28"/>
      <c r="E4" s="1"/>
      <c r="F4" s="1"/>
    </row>
    <row r="5" spans="1:6">
      <c r="A5" s="4"/>
      <c r="B5" s="5"/>
      <c r="C5" s="5"/>
      <c r="D5" s="29"/>
      <c r="E5" s="40" t="s">
        <v>11</v>
      </c>
      <c r="F5" s="41"/>
    </row>
    <row r="6" spans="1:6" ht="15.75" thickBot="1">
      <c r="A6" s="20"/>
      <c r="B6" s="21"/>
      <c r="C6" s="21"/>
      <c r="D6" s="30"/>
      <c r="E6" s="38" t="s">
        <v>12</v>
      </c>
      <c r="F6" s="39"/>
    </row>
    <row r="7" spans="1:6">
      <c r="A7" s="22" t="s">
        <v>0</v>
      </c>
      <c r="B7" s="22" t="s">
        <v>1</v>
      </c>
      <c r="C7" s="22" t="s">
        <v>2</v>
      </c>
      <c r="D7" s="31" t="s">
        <v>3</v>
      </c>
      <c r="E7" s="7" t="s">
        <v>4</v>
      </c>
      <c r="F7" s="8" t="s">
        <v>5</v>
      </c>
    </row>
    <row r="8" spans="1:6" ht="25.5">
      <c r="A8" s="23" t="s">
        <v>14</v>
      </c>
      <c r="B8" s="26" t="s">
        <v>67</v>
      </c>
      <c r="C8" s="24" t="s">
        <v>120</v>
      </c>
      <c r="D8" s="32">
        <v>1</v>
      </c>
      <c r="E8" s="9">
        <v>1590</v>
      </c>
      <c r="F8" s="13">
        <f>SUM(ScheduleA356[[#This Row],[Column7]]*ScheduleA356[[#This Row],[Column4]])</f>
        <v>1590</v>
      </c>
    </row>
    <row r="9" spans="1:6" ht="25.5">
      <c r="A9" s="11" t="s">
        <v>15</v>
      </c>
      <c r="B9" s="26" t="s">
        <v>68</v>
      </c>
      <c r="C9" s="24" t="s">
        <v>120</v>
      </c>
      <c r="D9" s="27">
        <v>24</v>
      </c>
      <c r="E9" s="9">
        <v>1590</v>
      </c>
      <c r="F9" s="13">
        <f>SUM(ScheduleA356[[#This Row],[Column7]]*ScheduleA356[[#This Row],[Column4]])</f>
        <v>38160</v>
      </c>
    </row>
    <row r="10" spans="1:6" ht="25.5">
      <c r="A10" s="11" t="s">
        <v>16</v>
      </c>
      <c r="B10" s="26" t="s">
        <v>69</v>
      </c>
      <c r="C10" s="24" t="s">
        <v>120</v>
      </c>
      <c r="D10" s="32">
        <v>1</v>
      </c>
      <c r="E10" s="9">
        <v>1725</v>
      </c>
      <c r="F10" s="13">
        <f>SUM(ScheduleA356[[#This Row],[Column7]]*ScheduleA356[[#This Row],[Column4]])</f>
        <v>1725</v>
      </c>
    </row>
    <row r="11" spans="1:6" ht="25.5">
      <c r="A11" s="11" t="s">
        <v>17</v>
      </c>
      <c r="B11" s="26" t="s">
        <v>70</v>
      </c>
      <c r="C11" s="24" t="s">
        <v>120</v>
      </c>
      <c r="D11" s="32">
        <v>1</v>
      </c>
      <c r="E11" s="9">
        <v>1725</v>
      </c>
      <c r="F11" s="13">
        <f>SUM(ScheduleA356[[#This Row],[Column7]]*ScheduleA356[[#This Row],[Column4]])</f>
        <v>1725</v>
      </c>
    </row>
    <row r="12" spans="1:6" ht="25.5">
      <c r="A12" s="11" t="s">
        <v>18</v>
      </c>
      <c r="B12" s="26" t="s">
        <v>71</v>
      </c>
      <c r="C12" s="24" t="s">
        <v>120</v>
      </c>
      <c r="D12" s="32">
        <v>1</v>
      </c>
      <c r="E12" s="9">
        <v>1775</v>
      </c>
      <c r="F12" s="13">
        <f>SUM(ScheduleA356[[#This Row],[Column7]]*ScheduleA356[[#This Row],[Column4]])</f>
        <v>1775</v>
      </c>
    </row>
    <row r="13" spans="1:6" ht="25.5">
      <c r="A13" s="11" t="s">
        <v>19</v>
      </c>
      <c r="B13" s="26" t="s">
        <v>72</v>
      </c>
      <c r="C13" s="24" t="s">
        <v>120</v>
      </c>
      <c r="D13" s="27">
        <v>32</v>
      </c>
      <c r="E13" s="9">
        <v>1775</v>
      </c>
      <c r="F13" s="13">
        <f>SUM(ScheduleA356[[#This Row],[Column7]]*ScheduleA356[[#This Row],[Column4]])</f>
        <v>56800</v>
      </c>
    </row>
    <row r="14" spans="1:6" ht="25.5">
      <c r="A14" s="11" t="s">
        <v>20</v>
      </c>
      <c r="B14" s="26" t="s">
        <v>73</v>
      </c>
      <c r="C14" s="24" t="s">
        <v>120</v>
      </c>
      <c r="D14" s="32">
        <v>1</v>
      </c>
      <c r="E14" s="9">
        <v>1910</v>
      </c>
      <c r="F14" s="13">
        <f>SUM(ScheduleA356[[#This Row],[Column7]]*ScheduleA356[[#This Row],[Column4]])</f>
        <v>1910</v>
      </c>
    </row>
    <row r="15" spans="1:6" ht="25.5">
      <c r="A15" s="11" t="s">
        <v>21</v>
      </c>
      <c r="B15" s="26" t="s">
        <v>74</v>
      </c>
      <c r="C15" s="24" t="s">
        <v>120</v>
      </c>
      <c r="D15" s="32">
        <v>1</v>
      </c>
      <c r="E15" s="9">
        <v>1910</v>
      </c>
      <c r="F15" s="13">
        <f>SUM(ScheduleA356[[#This Row],[Column7]]*ScheduleA356[[#This Row],[Column4]])</f>
        <v>1910</v>
      </c>
    </row>
    <row r="16" spans="1:6" ht="25.5">
      <c r="A16" s="11" t="s">
        <v>22</v>
      </c>
      <c r="B16" s="26" t="s">
        <v>75</v>
      </c>
      <c r="C16" s="24" t="s">
        <v>120</v>
      </c>
      <c r="D16" s="32">
        <v>1</v>
      </c>
      <c r="E16" s="9">
        <v>1980</v>
      </c>
      <c r="F16" s="13">
        <f>SUM(ScheduleA356[[#This Row],[Column7]]*ScheduleA356[[#This Row],[Column4]])</f>
        <v>1980</v>
      </c>
    </row>
    <row r="17" spans="1:6" ht="25.5">
      <c r="A17" s="11" t="s">
        <v>23</v>
      </c>
      <c r="B17" s="26" t="s">
        <v>76</v>
      </c>
      <c r="C17" s="24" t="s">
        <v>120</v>
      </c>
      <c r="D17" s="27">
        <v>48</v>
      </c>
      <c r="E17" s="9">
        <v>1980</v>
      </c>
      <c r="F17" s="13">
        <f>SUM(ScheduleA356[[#This Row],[Column7]]*ScheduleA356[[#This Row],[Column4]])</f>
        <v>95040</v>
      </c>
    </row>
    <row r="18" spans="1:6" ht="25.5">
      <c r="A18" s="11" t="s">
        <v>24</v>
      </c>
      <c r="B18" s="26" t="s">
        <v>77</v>
      </c>
      <c r="C18" s="24" t="s">
        <v>120</v>
      </c>
      <c r="D18" s="32">
        <v>1</v>
      </c>
      <c r="E18" s="9">
        <v>2115</v>
      </c>
      <c r="F18" s="13">
        <f>SUM(ScheduleA356[[#This Row],[Column7]]*ScheduleA356[[#This Row],[Column4]])</f>
        <v>2115</v>
      </c>
    </row>
    <row r="19" spans="1:6" ht="25.5">
      <c r="A19" s="11" t="s">
        <v>25</v>
      </c>
      <c r="B19" s="26" t="s">
        <v>78</v>
      </c>
      <c r="C19" s="24" t="s">
        <v>120</v>
      </c>
      <c r="D19" s="32">
        <v>1</v>
      </c>
      <c r="E19" s="9">
        <v>2115</v>
      </c>
      <c r="F19" s="13">
        <f>SUM(ScheduleA356[[#This Row],[Column7]]*ScheduleA356[[#This Row],[Column4]])</f>
        <v>2115</v>
      </c>
    </row>
    <row r="20" spans="1:6" ht="25.5">
      <c r="A20" s="11" t="s">
        <v>26</v>
      </c>
      <c r="B20" s="26" t="s">
        <v>79</v>
      </c>
      <c r="C20" s="24" t="s">
        <v>120</v>
      </c>
      <c r="D20" s="27">
        <v>36</v>
      </c>
      <c r="E20" s="9">
        <v>2645</v>
      </c>
      <c r="F20" s="13">
        <f>SUM(ScheduleA356[[#This Row],[Column7]]*ScheduleA356[[#This Row],[Column4]])</f>
        <v>95220</v>
      </c>
    </row>
    <row r="21" spans="1:6" ht="25.5">
      <c r="A21" s="11" t="s">
        <v>27</v>
      </c>
      <c r="B21" s="26" t="s">
        <v>80</v>
      </c>
      <c r="C21" s="24" t="s">
        <v>120</v>
      </c>
      <c r="D21" s="32">
        <v>1</v>
      </c>
      <c r="E21" s="9">
        <v>2780</v>
      </c>
      <c r="F21" s="13">
        <f>SUM(ScheduleA356[[#This Row],[Column7]]*ScheduleA356[[#This Row],[Column4]])</f>
        <v>2780</v>
      </c>
    </row>
    <row r="22" spans="1:6" ht="25.5">
      <c r="A22" s="11" t="s">
        <v>28</v>
      </c>
      <c r="B22" s="26" t="s">
        <v>81</v>
      </c>
      <c r="C22" s="24" t="s">
        <v>120</v>
      </c>
      <c r="D22" s="27">
        <v>48</v>
      </c>
      <c r="E22" s="6">
        <v>2850</v>
      </c>
      <c r="F22" s="13">
        <f>SUM(ScheduleA356[[#This Row],[Column7]]*ScheduleA356[[#This Row],[Column4]])</f>
        <v>136800</v>
      </c>
    </row>
    <row r="23" spans="1:6" ht="25.5">
      <c r="A23" s="11" t="s">
        <v>29</v>
      </c>
      <c r="B23" s="26" t="s">
        <v>82</v>
      </c>
      <c r="C23" s="24" t="s">
        <v>120</v>
      </c>
      <c r="D23" s="32">
        <v>1</v>
      </c>
      <c r="E23" s="9">
        <v>2985</v>
      </c>
      <c r="F23" s="13">
        <f>SUM(ScheduleA356[[#This Row],[Column7]]*ScheduleA356[[#This Row],[Column4]])</f>
        <v>2985</v>
      </c>
    </row>
    <row r="24" spans="1:6" ht="25.5">
      <c r="A24" s="11" t="s">
        <v>30</v>
      </c>
      <c r="B24" s="26" t="s">
        <v>83</v>
      </c>
      <c r="C24" s="24" t="s">
        <v>120</v>
      </c>
      <c r="D24" s="32">
        <v>1</v>
      </c>
      <c r="E24" s="9">
        <v>12500</v>
      </c>
      <c r="F24" s="13">
        <f>SUM(ScheduleA356[[#This Row],[Column7]]*ScheduleA356[[#This Row],[Column4]])</f>
        <v>12500</v>
      </c>
    </row>
    <row r="25" spans="1:6" ht="25.5">
      <c r="A25" s="11" t="s">
        <v>31</v>
      </c>
      <c r="B25" s="26" t="s">
        <v>84</v>
      </c>
      <c r="C25" s="24" t="s">
        <v>120</v>
      </c>
      <c r="D25" s="32">
        <v>1</v>
      </c>
      <c r="E25" s="9">
        <v>10950</v>
      </c>
      <c r="F25" s="13">
        <f>SUM(ScheduleA356[[#This Row],[Column7]]*ScheduleA356[[#This Row],[Column4]])</f>
        <v>10950</v>
      </c>
    </row>
    <row r="26" spans="1:6" ht="25.5">
      <c r="A26" s="11" t="s">
        <v>32</v>
      </c>
      <c r="B26" s="26" t="s">
        <v>85</v>
      </c>
      <c r="C26" s="24" t="s">
        <v>120</v>
      </c>
      <c r="D26" s="32">
        <v>1</v>
      </c>
      <c r="E26" s="9">
        <v>11550</v>
      </c>
      <c r="F26" s="13">
        <f>SUM(ScheduleA356[[#This Row],[Column7]]*ScheduleA356[[#This Row],[Column4]])</f>
        <v>11550</v>
      </c>
    </row>
    <row r="27" spans="1:6" ht="25.5">
      <c r="A27" s="11" t="s">
        <v>33</v>
      </c>
      <c r="B27" s="26" t="s">
        <v>86</v>
      </c>
      <c r="C27" s="24" t="s">
        <v>120</v>
      </c>
      <c r="D27" s="32">
        <v>1</v>
      </c>
      <c r="E27" s="9">
        <v>12200</v>
      </c>
      <c r="F27" s="13">
        <f>SUM(ScheduleA356[[#This Row],[Column7]]*ScheduleA356[[#This Row],[Column4]])</f>
        <v>12200</v>
      </c>
    </row>
    <row r="28" spans="1:6" ht="25.5">
      <c r="A28" s="11" t="s">
        <v>34</v>
      </c>
      <c r="B28" s="26" t="s">
        <v>87</v>
      </c>
      <c r="C28" s="24" t="s">
        <v>120</v>
      </c>
      <c r="D28" s="32">
        <v>1</v>
      </c>
      <c r="E28" s="9">
        <v>12795</v>
      </c>
      <c r="F28" s="13">
        <f>SUM(ScheduleA356[[#This Row],[Column7]]*ScheduleA356[[#This Row],[Column4]])</f>
        <v>12795</v>
      </c>
    </row>
    <row r="29" spans="1:6" ht="25.5">
      <c r="A29" s="11" t="s">
        <v>35</v>
      </c>
      <c r="B29" s="26" t="s">
        <v>88</v>
      </c>
      <c r="C29" s="24" t="s">
        <v>120</v>
      </c>
      <c r="D29" s="32">
        <v>1</v>
      </c>
      <c r="E29" s="9">
        <v>13980</v>
      </c>
      <c r="F29" s="13">
        <f>SUM(ScheduleA356[[#This Row],[Column7]]*ScheduleA356[[#This Row],[Column4]])</f>
        <v>13980</v>
      </c>
    </row>
    <row r="30" spans="1:6" ht="25.5">
      <c r="A30" s="11" t="s">
        <v>36</v>
      </c>
      <c r="B30" s="26" t="s">
        <v>89</v>
      </c>
      <c r="C30" s="24" t="s">
        <v>120</v>
      </c>
      <c r="D30" s="27">
        <v>15</v>
      </c>
      <c r="E30" s="9">
        <v>15750</v>
      </c>
      <c r="F30" s="13">
        <f>SUM(ScheduleA356[[#This Row],[Column7]]*ScheduleA356[[#This Row],[Column4]])</f>
        <v>236250</v>
      </c>
    </row>
    <row r="31" spans="1:6" ht="25.5">
      <c r="A31" s="11" t="s">
        <v>37</v>
      </c>
      <c r="B31" s="26" t="s">
        <v>90</v>
      </c>
      <c r="C31" s="24" t="s">
        <v>120</v>
      </c>
      <c r="D31" s="27">
        <v>6</v>
      </c>
      <c r="E31" s="9">
        <v>16350</v>
      </c>
      <c r="F31" s="13">
        <f>SUM(ScheduleA356[[#This Row],[Column7]]*ScheduleA356[[#This Row],[Column4]])</f>
        <v>98100</v>
      </c>
    </row>
    <row r="32" spans="1:6" ht="25.5">
      <c r="A32" s="11" t="s">
        <v>38</v>
      </c>
      <c r="B32" s="26" t="s">
        <v>91</v>
      </c>
      <c r="C32" s="24" t="s">
        <v>120</v>
      </c>
      <c r="D32" s="27">
        <v>15</v>
      </c>
      <c r="E32" s="9">
        <v>17000</v>
      </c>
      <c r="F32" s="13">
        <f>SUM(ScheduleA356[[#This Row],[Column7]]*ScheduleA356[[#This Row],[Column4]])</f>
        <v>255000</v>
      </c>
    </row>
    <row r="33" spans="1:6" ht="25.5">
      <c r="A33" s="11" t="s">
        <v>39</v>
      </c>
      <c r="B33" s="26" t="s">
        <v>92</v>
      </c>
      <c r="C33" s="24" t="s">
        <v>120</v>
      </c>
      <c r="D33" s="27">
        <v>12</v>
      </c>
      <c r="E33" s="9">
        <v>17595</v>
      </c>
      <c r="F33" s="13">
        <f>SUM(ScheduleA356[[#This Row],[Column7]]*ScheduleA356[[#This Row],[Column4]])</f>
        <v>211140</v>
      </c>
    </row>
    <row r="34" spans="1:6" ht="25.5">
      <c r="A34" s="11" t="s">
        <v>40</v>
      </c>
      <c r="B34" s="26" t="s">
        <v>93</v>
      </c>
      <c r="C34" s="24" t="s">
        <v>120</v>
      </c>
      <c r="D34" s="27">
        <v>6</v>
      </c>
      <c r="E34" s="9">
        <v>18780</v>
      </c>
      <c r="F34" s="13">
        <f>SUM(ScheduleA356[[#This Row],[Column7]]*ScheduleA356[[#This Row],[Column4]])</f>
        <v>112680</v>
      </c>
    </row>
    <row r="35" spans="1:6" ht="25.5">
      <c r="A35" s="11" t="s">
        <v>41</v>
      </c>
      <c r="B35" s="26" t="s">
        <v>94</v>
      </c>
      <c r="C35" s="24" t="s">
        <v>120</v>
      </c>
      <c r="D35" s="27">
        <v>6</v>
      </c>
      <c r="E35" s="9">
        <v>15950</v>
      </c>
      <c r="F35" s="13">
        <f>SUM(ScheduleA356[[#This Row],[Column7]]*ScheduleA356[[#This Row],[Column4]])</f>
        <v>95700</v>
      </c>
    </row>
    <row r="36" spans="1:6" ht="25.5">
      <c r="A36" s="11" t="s">
        <v>42</v>
      </c>
      <c r="B36" s="26" t="s">
        <v>95</v>
      </c>
      <c r="C36" s="24" t="s">
        <v>120</v>
      </c>
      <c r="D36" s="32">
        <v>1</v>
      </c>
      <c r="E36" s="9">
        <v>16450</v>
      </c>
      <c r="F36" s="13">
        <f>SUM(ScheduleA356[[#This Row],[Column7]]*ScheduleA356[[#This Row],[Column4]])</f>
        <v>16450</v>
      </c>
    </row>
    <row r="37" spans="1:6" ht="25.5">
      <c r="A37" s="11" t="s">
        <v>43</v>
      </c>
      <c r="B37" s="26" t="s">
        <v>96</v>
      </c>
      <c r="C37" s="24" t="s">
        <v>120</v>
      </c>
      <c r="D37" s="27">
        <v>12</v>
      </c>
      <c r="E37" s="9">
        <v>1585</v>
      </c>
      <c r="F37" s="13">
        <f>SUM(ScheduleA356[[#This Row],[Column7]]*ScheduleA356[[#This Row],[Column4]])</f>
        <v>19020</v>
      </c>
    </row>
    <row r="38" spans="1:6" ht="25.5">
      <c r="A38" s="11" t="s">
        <v>44</v>
      </c>
      <c r="B38" s="26" t="s">
        <v>97</v>
      </c>
      <c r="C38" s="24" t="s">
        <v>120</v>
      </c>
      <c r="D38" s="32">
        <v>1</v>
      </c>
      <c r="E38" s="9">
        <v>1850</v>
      </c>
      <c r="F38" s="13">
        <f>SUM(ScheduleA356[[#This Row],[Column7]]*ScheduleA356[[#This Row],[Column4]])</f>
        <v>1850</v>
      </c>
    </row>
    <row r="39" spans="1:6" ht="25.5">
      <c r="A39" s="11" t="s">
        <v>45</v>
      </c>
      <c r="B39" s="26" t="s">
        <v>98</v>
      </c>
      <c r="C39" s="24" t="s">
        <v>120</v>
      </c>
      <c r="D39" s="27">
        <v>16</v>
      </c>
      <c r="E39" s="9">
        <v>1850</v>
      </c>
      <c r="F39" s="13">
        <f>SUM(ScheduleA356[[#This Row],[Column7]]*ScheduleA356[[#This Row],[Column4]])</f>
        <v>29600</v>
      </c>
    </row>
    <row r="40" spans="1:6" ht="25.5">
      <c r="A40" s="11" t="s">
        <v>46</v>
      </c>
      <c r="B40" s="26" t="s">
        <v>99</v>
      </c>
      <c r="C40" s="24" t="s">
        <v>120</v>
      </c>
      <c r="D40" s="32">
        <v>1</v>
      </c>
      <c r="E40" s="9">
        <v>1985</v>
      </c>
      <c r="F40" s="13">
        <f>SUM(ScheduleA356[[#This Row],[Column7]]*ScheduleA356[[#This Row],[Column4]])</f>
        <v>1985</v>
      </c>
    </row>
    <row r="41" spans="1:6" ht="25.5">
      <c r="A41" s="11" t="s">
        <v>47</v>
      </c>
      <c r="B41" s="26" t="s">
        <v>100</v>
      </c>
      <c r="C41" s="24" t="s">
        <v>120</v>
      </c>
      <c r="D41" s="32">
        <v>1</v>
      </c>
      <c r="E41" s="9">
        <v>1985</v>
      </c>
      <c r="F41" s="13">
        <f>SUM(ScheduleA356[[#This Row],[Column7]]*ScheduleA356[[#This Row],[Column4]])</f>
        <v>1985</v>
      </c>
    </row>
    <row r="42" spans="1:6" ht="25.5">
      <c r="A42" s="11" t="s">
        <v>48</v>
      </c>
      <c r="B42" s="26" t="s">
        <v>101</v>
      </c>
      <c r="C42" s="24" t="s">
        <v>120</v>
      </c>
      <c r="D42" s="27">
        <v>9</v>
      </c>
      <c r="E42" s="9">
        <v>2580</v>
      </c>
      <c r="F42" s="13">
        <f>SUM(ScheduleA356[[#This Row],[Column7]]*ScheduleA356[[#This Row],[Column4]])</f>
        <v>23220</v>
      </c>
    </row>
    <row r="43" spans="1:6" ht="25.5">
      <c r="A43" s="11" t="s">
        <v>49</v>
      </c>
      <c r="B43" s="26" t="s">
        <v>102</v>
      </c>
      <c r="C43" s="24" t="s">
        <v>120</v>
      </c>
      <c r="D43" s="32">
        <v>1</v>
      </c>
      <c r="E43" s="9">
        <v>2715</v>
      </c>
      <c r="F43" s="13">
        <f>SUM(ScheduleA356[[#This Row],[Column7]]*ScheduleA356[[#This Row],[Column4]])</f>
        <v>2715</v>
      </c>
    </row>
    <row r="44" spans="1:6" ht="25.5">
      <c r="A44" s="11" t="s">
        <v>50</v>
      </c>
      <c r="B44" s="26" t="s">
        <v>103</v>
      </c>
      <c r="C44" s="24" t="s">
        <v>120</v>
      </c>
      <c r="D44" s="27">
        <v>24</v>
      </c>
      <c r="E44" s="9">
        <v>2850</v>
      </c>
      <c r="F44" s="13">
        <f>SUM(ScheduleA356[[#This Row],[Column7]]*ScheduleA356[[#This Row],[Column4]])</f>
        <v>68400</v>
      </c>
    </row>
    <row r="45" spans="1:6" ht="25.5">
      <c r="A45" s="11" t="s">
        <v>51</v>
      </c>
      <c r="B45" s="26" t="s">
        <v>104</v>
      </c>
      <c r="C45" s="24" t="s">
        <v>120</v>
      </c>
      <c r="D45" s="32">
        <v>1</v>
      </c>
      <c r="E45" s="9">
        <v>2985</v>
      </c>
      <c r="F45" s="13">
        <f>SUM(ScheduleA356[[#This Row],[Column7]]*ScheduleA356[[#This Row],[Column4]])</f>
        <v>2985</v>
      </c>
    </row>
    <row r="46" spans="1:6" ht="25.5">
      <c r="A46" s="11" t="s">
        <v>52</v>
      </c>
      <c r="B46" s="26" t="s">
        <v>105</v>
      </c>
      <c r="C46" s="24" t="s">
        <v>120</v>
      </c>
      <c r="D46" s="27">
        <v>100</v>
      </c>
      <c r="E46" s="9">
        <v>48</v>
      </c>
      <c r="F46" s="13">
        <f>SUM(ScheduleA356[[#This Row],[Column7]]*ScheduleA356[[#This Row],[Column4]])</f>
        <v>4800</v>
      </c>
    </row>
    <row r="47" spans="1:6" ht="25.5">
      <c r="A47" s="11" t="s">
        <v>53</v>
      </c>
      <c r="B47" s="26" t="s">
        <v>106</v>
      </c>
      <c r="C47" s="24" t="s">
        <v>120</v>
      </c>
      <c r="D47" s="27">
        <v>100</v>
      </c>
      <c r="E47" s="9">
        <v>48</v>
      </c>
      <c r="F47" s="13">
        <f>SUM(ScheduleA356[[#This Row],[Column7]]*ScheduleA356[[#This Row],[Column4]])</f>
        <v>4800</v>
      </c>
    </row>
    <row r="48" spans="1:6" ht="25.5">
      <c r="A48" s="11" t="s">
        <v>54</v>
      </c>
      <c r="B48" s="26" t="s">
        <v>107</v>
      </c>
      <c r="C48" s="24" t="s">
        <v>120</v>
      </c>
      <c r="D48" s="27">
        <v>100</v>
      </c>
      <c r="E48" s="9">
        <v>50</v>
      </c>
      <c r="F48" s="13">
        <f>SUM(ScheduleA356[[#This Row],[Column7]]*ScheduleA356[[#This Row],[Column4]])</f>
        <v>5000</v>
      </c>
    </row>
    <row r="49" spans="1:6" ht="38.25">
      <c r="A49" s="11" t="s">
        <v>55</v>
      </c>
      <c r="B49" s="26" t="s">
        <v>108</v>
      </c>
      <c r="C49" s="24" t="s">
        <v>120</v>
      </c>
      <c r="D49" s="27">
        <v>400</v>
      </c>
      <c r="E49" s="9">
        <v>54</v>
      </c>
      <c r="F49" s="13">
        <f>SUM(ScheduleA356[[#This Row],[Column7]]*ScheduleA356[[#This Row],[Column4]])</f>
        <v>21600</v>
      </c>
    </row>
    <row r="50" spans="1:6" ht="25.5">
      <c r="A50" s="11" t="s">
        <v>56</v>
      </c>
      <c r="B50" s="26" t="s">
        <v>109</v>
      </c>
      <c r="C50" s="24" t="s">
        <v>120</v>
      </c>
      <c r="D50" s="27">
        <v>50</v>
      </c>
      <c r="E50" s="9">
        <v>415</v>
      </c>
      <c r="F50" s="13">
        <f>SUM(ScheduleA356[[#This Row],[Column7]]*ScheduleA356[[#This Row],[Column4]])</f>
        <v>20750</v>
      </c>
    </row>
    <row r="51" spans="1:6" ht="25.5">
      <c r="A51" s="11" t="s">
        <v>57</v>
      </c>
      <c r="B51" s="26" t="s">
        <v>110</v>
      </c>
      <c r="C51" s="24" t="s">
        <v>120</v>
      </c>
      <c r="D51" s="27">
        <v>100</v>
      </c>
      <c r="E51" s="9">
        <v>415</v>
      </c>
      <c r="F51" s="13">
        <f>SUM(ScheduleA356[[#This Row],[Column7]]*ScheduleA356[[#This Row],[Column4]])</f>
        <v>41500</v>
      </c>
    </row>
    <row r="52" spans="1:6" ht="25.5">
      <c r="A52" s="11" t="s">
        <v>58</v>
      </c>
      <c r="B52" s="26" t="s">
        <v>111</v>
      </c>
      <c r="C52" s="24" t="s">
        <v>120</v>
      </c>
      <c r="D52" s="27">
        <v>50</v>
      </c>
      <c r="E52" s="9">
        <v>415</v>
      </c>
      <c r="F52" s="13">
        <f>SUM(ScheduleA356[[#This Row],[Column7]]*ScheduleA356[[#This Row],[Column4]])</f>
        <v>20750</v>
      </c>
    </row>
    <row r="53" spans="1:6" ht="25.5">
      <c r="A53" s="11" t="s">
        <v>59</v>
      </c>
      <c r="B53" s="26" t="s">
        <v>112</v>
      </c>
      <c r="C53" s="24" t="s">
        <v>120</v>
      </c>
      <c r="D53" s="32">
        <v>1</v>
      </c>
      <c r="E53" s="9">
        <v>16.5</v>
      </c>
      <c r="F53" s="13">
        <f>SUM(ScheduleA356[[#This Row],[Column7]]*ScheduleA356[[#This Row],[Column4]])</f>
        <v>16.5</v>
      </c>
    </row>
    <row r="54" spans="1:6" ht="25.5">
      <c r="A54" s="11" t="s">
        <v>60</v>
      </c>
      <c r="B54" s="26" t="s">
        <v>113</v>
      </c>
      <c r="C54" s="24" t="s">
        <v>120</v>
      </c>
      <c r="D54" s="32">
        <v>1</v>
      </c>
      <c r="E54" s="9">
        <v>18.5</v>
      </c>
      <c r="F54" s="13">
        <f>SUM(ScheduleA356[[#This Row],[Column7]]*ScheduleA356[[#This Row],[Column4]])</f>
        <v>18.5</v>
      </c>
    </row>
    <row r="55" spans="1:6">
      <c r="A55" s="11" t="s">
        <v>61</v>
      </c>
      <c r="B55" s="26" t="s">
        <v>114</v>
      </c>
      <c r="C55" s="24" t="s">
        <v>120</v>
      </c>
      <c r="D55" s="27">
        <v>100</v>
      </c>
      <c r="E55" s="9">
        <v>8.5</v>
      </c>
      <c r="F55" s="13">
        <f>SUM(ScheduleA356[[#This Row],[Column7]]*ScheduleA356[[#This Row],[Column4]])</f>
        <v>850</v>
      </c>
    </row>
    <row r="56" spans="1:6">
      <c r="A56" s="11" t="s">
        <v>62</v>
      </c>
      <c r="B56" s="26" t="s">
        <v>115</v>
      </c>
      <c r="C56" s="24" t="s">
        <v>120</v>
      </c>
      <c r="D56" s="27">
        <v>200</v>
      </c>
      <c r="E56" s="9">
        <v>9.5</v>
      </c>
      <c r="F56" s="13">
        <f>SUM(ScheduleA356[[#This Row],[Column7]]*ScheduleA356[[#This Row],[Column4]])</f>
        <v>1900</v>
      </c>
    </row>
    <row r="57" spans="1:6" ht="25.5">
      <c r="A57" s="11" t="s">
        <v>63</v>
      </c>
      <c r="B57" s="26" t="s">
        <v>116</v>
      </c>
      <c r="C57" s="24" t="s">
        <v>120</v>
      </c>
      <c r="D57" s="27">
        <v>50</v>
      </c>
      <c r="E57" s="9">
        <v>280</v>
      </c>
      <c r="F57" s="14">
        <f>SUM(ScheduleA356[[#This Row],[Column7]]*ScheduleA356[[#This Row],[Column4]])</f>
        <v>14000</v>
      </c>
    </row>
    <row r="58" spans="1:6" ht="25.5">
      <c r="A58" s="11" t="s">
        <v>64</v>
      </c>
      <c r="B58" s="26" t="s">
        <v>117</v>
      </c>
      <c r="C58" s="24" t="s">
        <v>120</v>
      </c>
      <c r="D58" s="27">
        <v>50</v>
      </c>
      <c r="E58" s="9">
        <v>395</v>
      </c>
      <c r="F58" s="14">
        <f>SUM(ScheduleA356[[#This Row],[Column7]]*ScheduleA356[[#This Row],[Column4]])</f>
        <v>19750</v>
      </c>
    </row>
    <row r="59" spans="1:6" ht="25.5">
      <c r="A59" s="11" t="s">
        <v>65</v>
      </c>
      <c r="B59" s="26" t="s">
        <v>118</v>
      </c>
      <c r="C59" s="24" t="s">
        <v>120</v>
      </c>
      <c r="D59" s="27">
        <v>50</v>
      </c>
      <c r="E59" s="9">
        <v>395</v>
      </c>
      <c r="F59" s="14">
        <f>SUM(ScheduleA356[[#This Row],[Column7]]*ScheduleA356[[#This Row],[Column4]])</f>
        <v>19750</v>
      </c>
    </row>
    <row r="60" spans="1:6" ht="30">
      <c r="A60" s="11" t="s">
        <v>66</v>
      </c>
      <c r="B60" s="25" t="s">
        <v>119</v>
      </c>
      <c r="C60" s="24" t="s">
        <v>120</v>
      </c>
      <c r="D60" s="32">
        <v>1</v>
      </c>
      <c r="E60" s="9">
        <v>85</v>
      </c>
      <c r="F60" s="14">
        <f>SUM(ScheduleA356[[#This Row],[Column7]]*ScheduleA356[[#This Row],[Column4]])</f>
        <v>85</v>
      </c>
    </row>
    <row r="61" spans="1:6">
      <c r="A61" s="10"/>
      <c r="B61" s="34" t="s">
        <v>6</v>
      </c>
      <c r="C61" s="35"/>
      <c r="D61" s="36"/>
      <c r="E61" s="35"/>
      <c r="F61" s="37">
        <f>SUM(F8:F60)</f>
        <v>1871255</v>
      </c>
    </row>
    <row r="62" spans="1:6">
      <c r="A62" s="15"/>
      <c r="B62" s="16" t="s">
        <v>7</v>
      </c>
      <c r="C62" s="15"/>
      <c r="D62" s="33"/>
      <c r="E62" s="15"/>
      <c r="F62" s="17">
        <f>SUM(F61*10.3%)</f>
        <v>192739.26500000001</v>
      </c>
    </row>
    <row r="63" spans="1:6" ht="15.75" thickBot="1">
      <c r="A63" s="15"/>
      <c r="B63" s="16" t="s">
        <v>8</v>
      </c>
      <c r="C63" s="15"/>
      <c r="D63" s="33"/>
      <c r="E63" s="18"/>
      <c r="F63" s="19">
        <f>SUM(F61+F62)</f>
        <v>2063994.2650000001</v>
      </c>
    </row>
    <row r="64" spans="1:6" ht="15.75" thickTop="1"/>
  </sheetData>
  <mergeCells count="2">
    <mergeCell ref="E6:F6"/>
    <mergeCell ref="E5:F5"/>
  </mergeCells>
  <phoneticPr fontId="15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21276-C7B1-413E-8F9B-378DCF65C70F}">
  <ds:schemaRefs>
    <ds:schemaRef ds:uri="http://schemas.microsoft.com/office/2006/metadata/properties"/>
    <ds:schemaRef ds:uri="http://schemas.microsoft.com/office/infopath/2007/PartnerControls"/>
    <ds:schemaRef ds:uri="216ec0fe-1200-4bc3-9911-f486878172c3"/>
    <ds:schemaRef ds:uri="796d8b34-1c36-4fec-80f1-f6bd44bf594a"/>
  </ds:schemaRefs>
</ds:datastoreItem>
</file>

<file path=customXml/itemProps2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 - Single Schedule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Rowden II, Stan</cp:lastModifiedBy>
  <cp:revision/>
  <dcterms:created xsi:type="dcterms:W3CDTF">2017-05-26T22:25:23Z</dcterms:created>
  <dcterms:modified xsi:type="dcterms:W3CDTF">2024-09-24T20:51:04Z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