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showInkAnnotation="0"/>
  <mc:AlternateContent xmlns:mc="http://schemas.openxmlformats.org/markup-compatibility/2006">
    <mc:Choice Requires="x15">
      <x15ac:absPath xmlns:x15ac="http://schemas.microsoft.com/office/spreadsheetml/2010/11/ac" url="L:\Bids and Specs, Informal\2024 Informal Bids\ES24-0229N - Graffiti Removal\"/>
    </mc:Choice>
  </mc:AlternateContent>
  <xr:revisionPtr revIDLastSave="0" documentId="8_{BF0CB5A5-7683-4A4E-95D6-0AAE8503D89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id Tab - Single Schedule" sheetId="5" r:id="rId1"/>
    <sheet name=" 2 Schedule Construction Type" sheetId="3" r:id="rId2"/>
  </sheets>
  <definedNames>
    <definedName name="_xlnm.Print_Area" localSheetId="1">' 2 Schedule Construction Type'!$A$2:$P$66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15" i="5" l="1"/>
  <c r="V14" i="5"/>
  <c r="V13" i="5"/>
  <c r="V12" i="5"/>
  <c r="V11" i="5"/>
  <c r="V10" i="5"/>
  <c r="V9" i="5"/>
  <c r="V8" i="5"/>
  <c r="T15" i="5"/>
  <c r="T14" i="5"/>
  <c r="T13" i="5"/>
  <c r="T12" i="5"/>
  <c r="T11" i="5"/>
  <c r="T10" i="5"/>
  <c r="T9" i="5"/>
  <c r="T8" i="5"/>
  <c r="R15" i="5"/>
  <c r="R14" i="5"/>
  <c r="R13" i="5"/>
  <c r="R12" i="5"/>
  <c r="R11" i="5"/>
  <c r="R10" i="5"/>
  <c r="R9" i="5"/>
  <c r="R8" i="5"/>
  <c r="P15" i="5"/>
  <c r="P14" i="5"/>
  <c r="P13" i="5"/>
  <c r="P12" i="5"/>
  <c r="P11" i="5"/>
  <c r="P10" i="5"/>
  <c r="P9" i="5"/>
  <c r="P8" i="5"/>
  <c r="N15" i="5"/>
  <c r="L15" i="5"/>
  <c r="J15" i="5"/>
  <c r="H15" i="5"/>
  <c r="F15" i="5"/>
  <c r="N14" i="5"/>
  <c r="L14" i="5"/>
  <c r="J14" i="5"/>
  <c r="H14" i="5"/>
  <c r="F14" i="5"/>
  <c r="N13" i="5"/>
  <c r="L13" i="5"/>
  <c r="J13" i="5"/>
  <c r="H13" i="5"/>
  <c r="F13" i="5"/>
  <c r="N12" i="5"/>
  <c r="L12" i="5"/>
  <c r="J12" i="5"/>
  <c r="H12" i="5"/>
  <c r="F12" i="5"/>
  <c r="N11" i="5"/>
  <c r="L11" i="5"/>
  <c r="J11" i="5"/>
  <c r="H11" i="5"/>
  <c r="F11" i="5"/>
  <c r="N10" i="5"/>
  <c r="L10" i="5"/>
  <c r="J10" i="5"/>
  <c r="H10" i="5"/>
  <c r="F10" i="5"/>
  <c r="N9" i="5"/>
  <c r="L9" i="5"/>
  <c r="J9" i="5"/>
  <c r="H9" i="5"/>
  <c r="F9" i="5"/>
  <c r="N8" i="5"/>
  <c r="L8" i="5"/>
  <c r="J8" i="5"/>
  <c r="H8" i="5"/>
  <c r="F8" i="5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48" i="3"/>
  <c r="N49" i="3"/>
  <c r="N50" i="3"/>
  <c r="N51" i="3"/>
  <c r="N52" i="3"/>
  <c r="N53" i="3"/>
  <c r="N54" i="3"/>
  <c r="N30" i="3"/>
  <c r="P31" i="3"/>
  <c r="P32" i="3"/>
  <c r="P33" i="3"/>
  <c r="P34" i="3"/>
  <c r="P35" i="3"/>
  <c r="P36" i="3"/>
  <c r="P37" i="3"/>
  <c r="P38" i="3"/>
  <c r="P39" i="3"/>
  <c r="P40" i="3"/>
  <c r="P41" i="3"/>
  <c r="P42" i="3"/>
  <c r="P43" i="3"/>
  <c r="P44" i="3"/>
  <c r="P45" i="3"/>
  <c r="P46" i="3"/>
  <c r="P47" i="3"/>
  <c r="P48" i="3"/>
  <c r="P49" i="3"/>
  <c r="P50" i="3"/>
  <c r="P51" i="3"/>
  <c r="P52" i="3"/>
  <c r="P53" i="3"/>
  <c r="P54" i="3"/>
  <c r="P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L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30" i="3"/>
  <c r="F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10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V16" i="5" l="1"/>
  <c r="V17" i="5" s="1"/>
  <c r="T16" i="5"/>
  <c r="T17" i="5" s="1"/>
  <c r="T18" i="5" s="1"/>
  <c r="R16" i="5"/>
  <c r="R17" i="5" s="1"/>
  <c r="R18" i="5" s="1"/>
  <c r="P16" i="5"/>
  <c r="P17" i="5" s="1"/>
  <c r="P18" i="5" s="1"/>
  <c r="F16" i="5"/>
  <c r="N16" i="5"/>
  <c r="H16" i="5"/>
  <c r="J16" i="5"/>
  <c r="L16" i="5"/>
  <c r="F55" i="3"/>
  <c r="V18" i="5" l="1"/>
  <c r="N17" i="5"/>
  <c r="N18" i="5" s="1"/>
  <c r="F17" i="5"/>
  <c r="F18" i="5" s="1"/>
  <c r="L17" i="5"/>
  <c r="L18" i="5" s="1"/>
  <c r="J17" i="5"/>
  <c r="J18" i="5" s="1"/>
  <c r="H17" i="5"/>
  <c r="H18" i="5" s="1"/>
  <c r="P55" i="3"/>
  <c r="P56" i="3" s="1"/>
  <c r="P59" i="3" s="1"/>
  <c r="P27" i="3"/>
  <c r="N55" i="3"/>
  <c r="N56" i="3" s="1"/>
  <c r="N59" i="3" s="1"/>
  <c r="N27" i="3"/>
  <c r="L55" i="3"/>
  <c r="L56" i="3" s="1"/>
  <c r="L59" i="3" s="1"/>
  <c r="L27" i="3"/>
  <c r="J55" i="3"/>
  <c r="J56" i="3" s="1"/>
  <c r="J59" i="3" s="1"/>
  <c r="J27" i="3"/>
  <c r="H55" i="3"/>
  <c r="H56" i="3" s="1"/>
  <c r="H59" i="3" s="1"/>
  <c r="L63" i="3" l="1"/>
  <c r="L65" i="3"/>
  <c r="P65" i="3"/>
  <c r="P63" i="3"/>
  <c r="J63" i="3"/>
  <c r="J65" i="3"/>
  <c r="N65" i="3"/>
  <c r="N63" i="3"/>
  <c r="L57" i="3"/>
  <c r="H57" i="3"/>
  <c r="J57" i="3"/>
  <c r="J61" i="3" s="1"/>
  <c r="N57" i="3"/>
  <c r="L61" i="3" l="1"/>
  <c r="N61" i="3"/>
  <c r="P57" i="3"/>
  <c r="P61" i="3"/>
  <c r="F27" i="3" l="1"/>
  <c r="F63" i="3" l="1"/>
  <c r="F65" i="3"/>
  <c r="F56" i="3"/>
  <c r="F59" i="3" s="1"/>
  <c r="F61" i="3" l="1"/>
  <c r="F57" i="3"/>
  <c r="H27" i="3" l="1"/>
  <c r="H61" i="3" l="1"/>
  <c r="H63" i="3"/>
  <c r="H65" i="3"/>
</calcChain>
</file>

<file path=xl/sharedStrings.xml><?xml version="1.0" encoding="utf-8"?>
<sst xmlns="http://schemas.openxmlformats.org/spreadsheetml/2006/main" count="116" uniqueCount="69">
  <si>
    <t>Directions:  Complete columns A- E based upon Engineer's Estimate.  Populate vendor name and bid amounts for each respondent in columns G-P adding additional columns as necessary for additional respondents.  
Total for EIC is the base bid
*For Construction Contracts that specify multiple schedules, use the 2 Schedule Construction Type tab.</t>
  </si>
  <si>
    <t>Bid Opening: Enter Opening Date Here</t>
  </si>
  <si>
    <t>ESTIMATE</t>
  </si>
  <si>
    <t>City, State</t>
  </si>
  <si>
    <t>Item #</t>
  </si>
  <si>
    <t>Description</t>
  </si>
  <si>
    <t>Unit</t>
  </si>
  <si>
    <t>Quantity</t>
  </si>
  <si>
    <t>Unit Price</t>
  </si>
  <si>
    <t>Amount</t>
  </si>
  <si>
    <t>Base Bid = Subtotal</t>
  </si>
  <si>
    <t>WA State Sales Tax @ 10.3%</t>
  </si>
  <si>
    <t>Total</t>
  </si>
  <si>
    <t>Enter Spec Number Here</t>
  </si>
  <si>
    <t xml:space="preserve"> </t>
  </si>
  <si>
    <t>ENGINEER'S</t>
  </si>
  <si>
    <t>Contactor Name</t>
  </si>
  <si>
    <t>Item</t>
  </si>
  <si>
    <t>UOM</t>
  </si>
  <si>
    <t>SCHEDULE A</t>
  </si>
  <si>
    <t>ADD TITLE OF SCHEDULE A HERE (Rule 171)</t>
  </si>
  <si>
    <t>Total Schedule A</t>
  </si>
  <si>
    <t>SCHEDULE B</t>
  </si>
  <si>
    <t>(ADD TITLE OF SCHEDULE B HERE) (Rule 170)</t>
  </si>
  <si>
    <t>Subtotal Schedule B</t>
  </si>
  <si>
    <t>Total Schedule B</t>
  </si>
  <si>
    <t>GRAND TOTAL</t>
  </si>
  <si>
    <t>CONTRACT VALUE</t>
  </si>
  <si>
    <t>Base Bid</t>
  </si>
  <si>
    <t>ES24-0229N</t>
  </si>
  <si>
    <t>Graffiti Removal</t>
  </si>
  <si>
    <t>1</t>
  </si>
  <si>
    <t>2</t>
  </si>
  <si>
    <t>3</t>
  </si>
  <si>
    <t>4</t>
  </si>
  <si>
    <t>5</t>
  </si>
  <si>
    <t>6</t>
  </si>
  <si>
    <t>7</t>
  </si>
  <si>
    <t>8</t>
  </si>
  <si>
    <t>Force Account</t>
  </si>
  <si>
    <t>High Level Access Fee</t>
  </si>
  <si>
    <t>Vinyl Surface Graffiti Remova</t>
  </si>
  <si>
    <t>Difficult Surface Graffiti Removal/Cover Up</t>
  </si>
  <si>
    <t>Graffiti Removal Pressure Washing - Non Porous Surfaces</t>
  </si>
  <si>
    <t>Painted Coverup of Grffiti</t>
  </si>
  <si>
    <t>Graffit Removal Pressure Washing - Porous Surfaces</t>
  </si>
  <si>
    <t>Graffiti Removal -Chemical Removal - Non Porous Surfaces</t>
  </si>
  <si>
    <t>SF</t>
  </si>
  <si>
    <t>EA</t>
  </si>
  <si>
    <t>LS</t>
  </si>
  <si>
    <t>Pressure Wash LLC</t>
  </si>
  <si>
    <t>Woodinville, WA</t>
  </si>
  <si>
    <t>Chris' Maintenance Co.</t>
  </si>
  <si>
    <t>Bremerton, WA</t>
  </si>
  <si>
    <t>Elyon Maintenance Inc.</t>
  </si>
  <si>
    <t>Gig Harbor, WA</t>
  </si>
  <si>
    <t>Fresh Family, LLC</t>
  </si>
  <si>
    <t>Kent, WA</t>
  </si>
  <si>
    <t>Lees Demolition LLC</t>
  </si>
  <si>
    <t>Tacoma, WA</t>
  </si>
  <si>
    <t>Purcell P &amp; C LLC</t>
  </si>
  <si>
    <t>Tukwila, wA</t>
  </si>
  <si>
    <t>Realfine Painting LLC</t>
  </si>
  <si>
    <t>Cascade Industrial Services, LLC</t>
  </si>
  <si>
    <t>Rathdrum, ID</t>
  </si>
  <si>
    <t>EcoBrite</t>
  </si>
  <si>
    <t>Lehi, UT</t>
  </si>
  <si>
    <t xml:space="preserve">Mimimum Charge </t>
  </si>
  <si>
    <t>December 27,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</si>
</sst>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b/>
      <sz val="10"/>
      <color theme="1"/>
      <name val="Arial"/>
      <family val="2"/>
    </font>
    <font>
      <u/>
      <sz val="10"/>
      <name val="Arial"/>
      <family val="2"/>
    </font>
    <font>
      <sz val="10"/>
      <name val="Arial"/>
    </font>
    <font>
      <sz val="6"/>
      <name val="Univers (WN)"/>
    </font>
    <font>
      <sz val="11"/>
      <name val="Arial"/>
      <family val="2"/>
    </font>
    <font>
      <sz val="11"/>
      <color indexed="8"/>
      <name val="Calibri"/>
      <family val="2"/>
    </font>
    <font>
      <sz val="10"/>
      <name val="Helv"/>
    </font>
    <font>
      <b/>
      <sz val="12"/>
      <name val="Dutch801 BT"/>
    </font>
    <font>
      <b/>
      <sz val="10"/>
      <name val="Dutch801 BT"/>
    </font>
    <font>
      <sz val="10"/>
      <color rgb="FFFF0000"/>
      <name val="Arial"/>
      <family val="2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4">
    <xf numFmtId="0" fontId="0" fillId="0" borderId="0"/>
    <xf numFmtId="0" fontId="1" fillId="0" borderId="0"/>
    <xf numFmtId="0" fontId="1" fillId="0" borderId="0"/>
    <xf numFmtId="39" fontId="11" fillId="0" borderId="0" applyAlignment="0" applyProtection="0"/>
    <xf numFmtId="0" fontId="1" fillId="0" borderId="0"/>
    <xf numFmtId="44" fontId="4" fillId="0" borderId="0" applyFont="0" applyFill="0" applyBorder="0" applyAlignment="0" applyProtection="0"/>
    <xf numFmtId="39" fontId="4" fillId="0" borderId="0" applyAlignment="0" applyProtection="0"/>
    <xf numFmtId="0" fontId="13" fillId="0" borderId="0"/>
    <xf numFmtId="0" fontId="1" fillId="0" borderId="0"/>
    <xf numFmtId="39" fontId="4" fillId="0" borderId="0" applyAlignment="0" applyProtection="0"/>
    <xf numFmtId="0" fontId="1" fillId="0" borderId="0"/>
    <xf numFmtId="0" fontId="4" fillId="0" borderId="0"/>
    <xf numFmtId="0" fontId="4" fillId="0" borderId="0"/>
    <xf numFmtId="0" fontId="1" fillId="0" borderId="0"/>
    <xf numFmtId="39" fontId="11" fillId="0" borderId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" fontId="15" fillId="0" borderId="0">
      <alignment horizontal="center"/>
    </xf>
    <xf numFmtId="4" fontId="16" fillId="0" borderId="0">
      <alignment horizontal="center"/>
    </xf>
    <xf numFmtId="9" fontId="1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</cellStyleXfs>
  <cellXfs count="140">
    <xf numFmtId="0" fontId="0" fillId="0" borderId="0" xfId="0"/>
    <xf numFmtId="0" fontId="2" fillId="0" borderId="0" xfId="0" applyFont="1" applyProtection="1"/>
    <xf numFmtId="0" fontId="2" fillId="0" borderId="0" xfId="0" applyFont="1" applyAlignment="1" applyProtection="1">
      <alignment vertical="center"/>
    </xf>
    <xf numFmtId="0" fontId="2" fillId="0" borderId="0" xfId="0" applyFont="1" applyAlignment="1">
      <alignment vertical="center"/>
    </xf>
    <xf numFmtId="0" fontId="3" fillId="0" borderId="0" xfId="0" applyFont="1"/>
    <xf numFmtId="3" fontId="4" fillId="0" borderId="13" xfId="0" applyNumberFormat="1" applyFont="1" applyFill="1" applyBorder="1"/>
    <xf numFmtId="0" fontId="5" fillId="0" borderId="0" xfId="0" applyFont="1" applyProtection="1"/>
    <xf numFmtId="0" fontId="6" fillId="0" borderId="0" xfId="0" applyFont="1" applyProtection="1"/>
    <xf numFmtId="164" fontId="6" fillId="0" borderId="0" xfId="0" applyNumberFormat="1" applyFont="1" applyProtection="1"/>
    <xf numFmtId="0" fontId="4" fillId="0" borderId="1" xfId="0" applyFont="1" applyBorder="1" applyProtection="1"/>
    <xf numFmtId="0" fontId="4" fillId="0" borderId="2" xfId="0" applyFont="1" applyBorder="1" applyProtection="1"/>
    <xf numFmtId="0" fontId="4" fillId="0" borderId="3" xfId="0" applyFont="1" applyBorder="1" applyAlignment="1" applyProtection="1">
      <alignment horizontal="right"/>
    </xf>
    <xf numFmtId="8" fontId="5" fillId="2" borderId="2" xfId="0" applyNumberFormat="1" applyFont="1" applyFill="1" applyBorder="1" applyAlignment="1" applyProtection="1">
      <alignment horizontal="center" vertical="center"/>
    </xf>
    <xf numFmtId="164" fontId="5" fillId="2" borderId="19" xfId="0" applyNumberFormat="1" applyFont="1" applyFill="1" applyBorder="1" applyAlignment="1" applyProtection="1">
      <alignment horizontal="center" vertical="center" wrapText="1"/>
    </xf>
    <xf numFmtId="7" fontId="4" fillId="2" borderId="12" xfId="0" applyNumberFormat="1" applyFont="1" applyFill="1" applyBorder="1"/>
    <xf numFmtId="164" fontId="4" fillId="2" borderId="12" xfId="0" applyNumberFormat="1" applyFont="1" applyFill="1" applyBorder="1"/>
    <xf numFmtId="164" fontId="4" fillId="2" borderId="10" xfId="0" applyNumberFormat="1" applyFont="1" applyFill="1" applyBorder="1"/>
    <xf numFmtId="7" fontId="4" fillId="2" borderId="0" xfId="0" applyNumberFormat="1" applyFont="1" applyFill="1" applyBorder="1"/>
    <xf numFmtId="164" fontId="4" fillId="2" borderId="14" xfId="0" applyNumberFormat="1" applyFont="1" applyFill="1" applyBorder="1"/>
    <xf numFmtId="1" fontId="7" fillId="0" borderId="17" xfId="2" applyNumberFormat="1" applyFont="1" applyFill="1" applyBorder="1" applyAlignment="1">
      <alignment horizontal="center" vertical="top"/>
    </xf>
    <xf numFmtId="0" fontId="4" fillId="0" borderId="0" xfId="0" applyNumberFormat="1" applyFont="1" applyFill="1" applyBorder="1" applyAlignment="1">
      <alignment horizontal="left" vertical="center" wrapText="1"/>
    </xf>
    <xf numFmtId="0" fontId="4" fillId="0" borderId="16" xfId="0" applyNumberFormat="1" applyFont="1" applyFill="1" applyBorder="1" applyAlignment="1">
      <alignment horizontal="center"/>
    </xf>
    <xf numFmtId="0" fontId="6" fillId="0" borderId="13" xfId="0" applyFont="1" applyBorder="1"/>
    <xf numFmtId="0" fontId="8" fillId="0" borderId="13" xfId="0" applyFont="1" applyBorder="1" applyAlignment="1">
      <alignment horizontal="right"/>
    </xf>
    <xf numFmtId="0" fontId="6" fillId="2" borderId="13" xfId="0" applyFont="1" applyFill="1" applyBorder="1"/>
    <xf numFmtId="164" fontId="6" fillId="2" borderId="13" xfId="0" applyNumberFormat="1" applyFont="1" applyFill="1" applyBorder="1"/>
    <xf numFmtId="0" fontId="7" fillId="0" borderId="13" xfId="0" applyNumberFormat="1" applyFont="1" applyFill="1" applyBorder="1" applyAlignment="1" applyProtection="1">
      <alignment horizontal="right" vertical="top"/>
    </xf>
    <xf numFmtId="0" fontId="5" fillId="5" borderId="5" xfId="1" applyFont="1" applyFill="1" applyBorder="1"/>
    <xf numFmtId="0" fontId="5" fillId="5" borderId="6" xfId="0" applyFont="1" applyFill="1" applyBorder="1" applyAlignment="1">
      <alignment horizontal="center" vertical="center"/>
    </xf>
    <xf numFmtId="0" fontId="5" fillId="5" borderId="6" xfId="0" quotePrefix="1" applyFont="1" applyFill="1" applyBorder="1" applyAlignment="1">
      <alignment vertical="center" wrapText="1"/>
    </xf>
    <xf numFmtId="8" fontId="5" fillId="5" borderId="6" xfId="0" applyNumberFormat="1" applyFont="1" applyFill="1" applyBorder="1" applyAlignment="1">
      <alignment horizontal="center" vertical="center"/>
    </xf>
    <xf numFmtId="164" fontId="5" fillId="5" borderId="20" xfId="0" applyNumberFormat="1" applyFont="1" applyFill="1" applyBorder="1" applyAlignment="1">
      <alignment horizontal="center" vertical="center" wrapText="1"/>
    </xf>
    <xf numFmtId="1" fontId="7" fillId="0" borderId="11" xfId="2" applyNumberFormat="1" applyFont="1" applyFill="1" applyBorder="1" applyAlignment="1">
      <alignment horizontal="center" vertical="top"/>
    </xf>
    <xf numFmtId="1" fontId="4" fillId="4" borderId="13" xfId="0" applyNumberFormat="1" applyFont="1" applyFill="1" applyBorder="1" applyAlignment="1">
      <alignment horizontal="center"/>
    </xf>
    <xf numFmtId="0" fontId="4" fillId="4" borderId="13" xfId="0" applyFont="1" applyFill="1" applyBorder="1" applyAlignment="1">
      <alignment horizontal="center"/>
    </xf>
    <xf numFmtId="3" fontId="4" fillId="4" borderId="13" xfId="0" applyNumberFormat="1" applyFont="1" applyFill="1" applyBorder="1" applyAlignment="1">
      <alignment horizontal="right"/>
    </xf>
    <xf numFmtId="7" fontId="4" fillId="4" borderId="13" xfId="0" applyNumberFormat="1" applyFont="1" applyFill="1" applyBorder="1"/>
    <xf numFmtId="7" fontId="9" fillId="4" borderId="13" xfId="0" applyNumberFormat="1" applyFont="1" applyFill="1" applyBorder="1"/>
    <xf numFmtId="1" fontId="4" fillId="0" borderId="13" xfId="0" applyNumberFormat="1" applyFont="1" applyBorder="1" applyAlignment="1">
      <alignment horizontal="center"/>
    </xf>
    <xf numFmtId="0" fontId="4" fillId="0" borderId="13" xfId="0" applyFont="1" applyBorder="1"/>
    <xf numFmtId="0" fontId="4" fillId="0" borderId="13" xfId="0" applyFont="1" applyBorder="1" applyAlignment="1">
      <alignment horizontal="center"/>
    </xf>
    <xf numFmtId="3" fontId="4" fillId="0" borderId="13" xfId="0" applyNumberFormat="1" applyFont="1" applyBorder="1" applyAlignment="1">
      <alignment horizontal="right"/>
    </xf>
    <xf numFmtId="8" fontId="4" fillId="2" borderId="13" xfId="0" applyNumberFormat="1" applyFont="1" applyFill="1" applyBorder="1" applyAlignment="1">
      <alignment horizontal="right"/>
    </xf>
    <xf numFmtId="7" fontId="4" fillId="2" borderId="13" xfId="0" applyNumberFormat="1" applyFont="1" applyFill="1" applyBorder="1"/>
    <xf numFmtId="1" fontId="5" fillId="0" borderId="13" xfId="0" applyNumberFormat="1" applyFont="1" applyBorder="1" applyAlignment="1">
      <alignment horizontal="center"/>
    </xf>
    <xf numFmtId="0" fontId="5" fillId="0" borderId="13" xfId="0" applyFont="1" applyBorder="1" applyAlignment="1">
      <alignment wrapText="1"/>
    </xf>
    <xf numFmtId="0" fontId="5" fillId="0" borderId="13" xfId="0" applyFont="1" applyBorder="1" applyAlignment="1">
      <alignment horizontal="center"/>
    </xf>
    <xf numFmtId="8" fontId="5" fillId="2" borderId="13" xfId="0" applyNumberFormat="1" applyFont="1" applyFill="1" applyBorder="1" applyAlignment="1">
      <alignment horizontal="right"/>
    </xf>
    <xf numFmtId="7" fontId="5" fillId="2" borderId="13" xfId="0" applyNumberFormat="1" applyFont="1" applyFill="1" applyBorder="1"/>
    <xf numFmtId="0" fontId="5" fillId="0" borderId="13" xfId="0" applyFont="1" applyBorder="1" applyAlignment="1">
      <alignment horizontal="left"/>
    </xf>
    <xf numFmtId="4" fontId="4" fillId="0" borderId="13" xfId="0" applyNumberFormat="1" applyFont="1" applyBorder="1" applyAlignment="1">
      <alignment horizontal="right"/>
    </xf>
    <xf numFmtId="0" fontId="6" fillId="0" borderId="0" xfId="0" applyFont="1"/>
    <xf numFmtId="164" fontId="6" fillId="0" borderId="0" xfId="0" applyNumberFormat="1" applyFont="1"/>
    <xf numFmtId="0" fontId="5" fillId="5" borderId="6" xfId="0" applyFont="1" applyFill="1" applyBorder="1" applyAlignment="1">
      <alignment wrapText="1"/>
    </xf>
    <xf numFmtId="0" fontId="6" fillId="0" borderId="13" xfId="0" applyFont="1" applyFill="1" applyBorder="1"/>
    <xf numFmtId="164" fontId="8" fillId="0" borderId="13" xfId="0" applyNumberFormat="1" applyFont="1" applyFill="1" applyBorder="1"/>
    <xf numFmtId="164" fontId="6" fillId="0" borderId="13" xfId="0" applyNumberFormat="1" applyFont="1" applyFill="1" applyBorder="1"/>
    <xf numFmtId="7" fontId="4" fillId="0" borderId="13" xfId="0" applyNumberFormat="1" applyFont="1" applyFill="1" applyBorder="1"/>
    <xf numFmtId="8" fontId="4" fillId="0" borderId="13" xfId="0" applyNumberFormat="1" applyFont="1" applyFill="1" applyBorder="1" applyAlignment="1">
      <alignment horizontal="right"/>
    </xf>
    <xf numFmtId="8" fontId="5" fillId="0" borderId="13" xfId="0" applyNumberFormat="1" applyFont="1" applyFill="1" applyBorder="1" applyAlignment="1">
      <alignment horizontal="right"/>
    </xf>
    <xf numFmtId="7" fontId="5" fillId="0" borderId="13" xfId="0" applyNumberFormat="1" applyFont="1" applyFill="1" applyBorder="1"/>
    <xf numFmtId="8" fontId="5" fillId="0" borderId="2" xfId="0" applyNumberFormat="1" applyFont="1" applyFill="1" applyBorder="1" applyAlignment="1" applyProtection="1">
      <alignment horizontal="center" vertical="center"/>
    </xf>
    <xf numFmtId="164" fontId="5" fillId="0" borderId="19" xfId="0" applyNumberFormat="1" applyFont="1" applyFill="1" applyBorder="1" applyAlignment="1" applyProtection="1">
      <alignment horizontal="center" vertical="center" wrapText="1"/>
    </xf>
    <xf numFmtId="164" fontId="8" fillId="2" borderId="9" xfId="0" applyNumberFormat="1" applyFont="1" applyFill="1" applyBorder="1"/>
    <xf numFmtId="8" fontId="5" fillId="3" borderId="2" xfId="0" applyNumberFormat="1" applyFont="1" applyFill="1" applyBorder="1" applyAlignment="1">
      <alignment horizontal="center" vertical="center"/>
    </xf>
    <xf numFmtId="164" fontId="5" fillId="3" borderId="19" xfId="0" applyNumberFormat="1" applyFont="1" applyFill="1" applyBorder="1" applyAlignment="1">
      <alignment horizontal="center" vertical="center" wrapText="1"/>
    </xf>
    <xf numFmtId="7" fontId="10" fillId="0" borderId="13" xfId="0" applyNumberFormat="1" applyFont="1" applyFill="1" applyBorder="1"/>
    <xf numFmtId="164" fontId="4" fillId="0" borderId="13" xfId="0" applyNumberFormat="1" applyFont="1" applyFill="1" applyBorder="1"/>
    <xf numFmtId="164" fontId="5" fillId="0" borderId="15" xfId="0" applyNumberFormat="1" applyFont="1" applyFill="1" applyBorder="1"/>
    <xf numFmtId="0" fontId="6" fillId="0" borderId="15" xfId="0" applyFont="1" applyBorder="1"/>
    <xf numFmtId="0" fontId="6" fillId="0" borderId="15" xfId="0" applyFont="1" applyFill="1" applyBorder="1"/>
    <xf numFmtId="164" fontId="8" fillId="0" borderId="15" xfId="0" applyNumberFormat="1" applyFont="1" applyFill="1" applyBorder="1"/>
    <xf numFmtId="0" fontId="6" fillId="2" borderId="15" xfId="0" applyFont="1" applyFill="1" applyBorder="1"/>
    <xf numFmtId="0" fontId="6" fillId="2" borderId="23" xfId="0" applyFont="1" applyFill="1" applyBorder="1"/>
    <xf numFmtId="0" fontId="6" fillId="0" borderId="23" xfId="0" applyFont="1" applyFill="1" applyBorder="1"/>
    <xf numFmtId="8" fontId="5" fillId="5" borderId="0" xfId="0" applyNumberFormat="1" applyFont="1" applyFill="1" applyBorder="1" applyAlignment="1">
      <alignment horizontal="center" vertical="center"/>
    </xf>
    <xf numFmtId="164" fontId="5" fillId="5" borderId="22" xfId="0" applyNumberFormat="1" applyFont="1" applyFill="1" applyBorder="1" applyAlignment="1">
      <alignment horizontal="center" vertical="center" wrapText="1"/>
    </xf>
    <xf numFmtId="39" fontId="12" fillId="0" borderId="21" xfId="14" applyFont="1" applyFill="1" applyBorder="1" applyAlignment="1">
      <alignment horizontal="left" wrapText="1"/>
    </xf>
    <xf numFmtId="39" fontId="12" fillId="6" borderId="21" xfId="14" applyFont="1" applyFill="1" applyBorder="1" applyAlignment="1">
      <alignment horizontal="left" wrapText="1"/>
    </xf>
    <xf numFmtId="0" fontId="12" fillId="0" borderId="21" xfId="0" applyFont="1" applyFill="1" applyBorder="1" applyAlignment="1">
      <alignment horizontal="left" wrapText="1"/>
    </xf>
    <xf numFmtId="0" fontId="12" fillId="0" borderId="13" xfId="0" applyFont="1" applyFill="1" applyBorder="1" applyAlignment="1">
      <alignment horizontal="center"/>
    </xf>
    <xf numFmtId="49" fontId="12" fillId="0" borderId="24" xfId="4" quotePrefix="1" applyNumberFormat="1" applyFont="1" applyFill="1" applyBorder="1" applyAlignment="1">
      <alignment horizontal="left" vertical="top"/>
    </xf>
    <xf numFmtId="0" fontId="5" fillId="4" borderId="13" xfId="0" applyFont="1" applyFill="1" applyBorder="1"/>
    <xf numFmtId="0" fontId="5" fillId="0" borderId="0" xfId="0" applyFont="1" applyFill="1" applyProtection="1"/>
    <xf numFmtId="164" fontId="10" fillId="0" borderId="13" xfId="0" applyNumberFormat="1" applyFont="1" applyFill="1" applyBorder="1"/>
    <xf numFmtId="39" fontId="12" fillId="0" borderId="9" xfId="14" applyFont="1" applyFill="1" applyBorder="1" applyAlignment="1">
      <alignment horizontal="center"/>
    </xf>
    <xf numFmtId="0" fontId="4" fillId="0" borderId="25" xfId="0" applyNumberFormat="1" applyFont="1" applyFill="1" applyBorder="1" applyAlignment="1">
      <alignment horizontal="center"/>
    </xf>
    <xf numFmtId="3" fontId="4" fillId="0" borderId="0" xfId="0" applyNumberFormat="1" applyFont="1" applyFill="1" applyBorder="1"/>
    <xf numFmtId="164" fontId="5" fillId="3" borderId="13" xfId="0" applyNumberFormat="1" applyFont="1" applyFill="1" applyBorder="1" applyAlignment="1">
      <alignment horizontal="center" vertical="center" wrapText="1"/>
    </xf>
    <xf numFmtId="164" fontId="6" fillId="0" borderId="15" xfId="0" applyNumberFormat="1" applyFont="1" applyFill="1" applyBorder="1"/>
    <xf numFmtId="164" fontId="8" fillId="0" borderId="23" xfId="0" applyNumberFormat="1" applyFont="1" applyFill="1" applyBorder="1"/>
    <xf numFmtId="3" fontId="4" fillId="0" borderId="13" xfId="0" applyNumberFormat="1" applyFont="1" applyFill="1" applyBorder="1" applyAlignment="1">
      <alignment horizontal="right"/>
    </xf>
    <xf numFmtId="7" fontId="10" fillId="0" borderId="18" xfId="0" applyNumberFormat="1" applyFont="1" applyFill="1" applyBorder="1"/>
    <xf numFmtId="164" fontId="10" fillId="0" borderId="18" xfId="0" applyNumberFormat="1" applyFont="1" applyFill="1" applyBorder="1"/>
    <xf numFmtId="164" fontId="4" fillId="0" borderId="18" xfId="0" applyNumberFormat="1" applyFont="1" applyFill="1" applyBorder="1"/>
    <xf numFmtId="0" fontId="0" fillId="0" borderId="13" xfId="0" applyBorder="1"/>
    <xf numFmtId="0" fontId="18" fillId="0" borderId="13" xfId="0" applyFont="1" applyBorder="1" applyAlignment="1">
      <alignment horizontal="right"/>
    </xf>
    <xf numFmtId="0" fontId="8" fillId="0" borderId="15" xfId="0" applyFont="1" applyBorder="1" applyAlignment="1">
      <alignment horizontal="right"/>
    </xf>
    <xf numFmtId="164" fontId="4" fillId="2" borderId="26" xfId="0" applyNumberFormat="1" applyFont="1" applyFill="1" applyBorder="1"/>
    <xf numFmtId="164" fontId="4" fillId="0" borderId="27" xfId="0" applyNumberFormat="1" applyFont="1" applyFill="1" applyBorder="1"/>
    <xf numFmtId="164" fontId="6" fillId="2" borderId="15" xfId="0" applyNumberFormat="1" applyFont="1" applyFill="1" applyBorder="1"/>
    <xf numFmtId="164" fontId="18" fillId="0" borderId="13" xfId="0" applyNumberFormat="1" applyFont="1" applyBorder="1"/>
    <xf numFmtId="0" fontId="0" fillId="0" borderId="23" xfId="0" applyBorder="1"/>
    <xf numFmtId="164" fontId="18" fillId="0" borderId="23" xfId="0" applyNumberFormat="1" applyFont="1" applyBorder="1"/>
    <xf numFmtId="164" fontId="8" fillId="2" borderId="28" xfId="0" applyNumberFormat="1" applyFont="1" applyFill="1" applyBorder="1"/>
    <xf numFmtId="7" fontId="4" fillId="0" borderId="27" xfId="0" applyNumberFormat="1" applyFont="1" applyFill="1" applyBorder="1"/>
    <xf numFmtId="0" fontId="4" fillId="0" borderId="16" xfId="0" applyFont="1" applyFill="1" applyBorder="1" applyAlignment="1">
      <alignment horizontal="center"/>
    </xf>
    <xf numFmtId="164" fontId="4" fillId="2" borderId="0" xfId="0" applyNumberFormat="1" applyFont="1" applyFill="1" applyBorder="1"/>
    <xf numFmtId="7" fontId="4" fillId="2" borderId="25" xfId="0" applyNumberFormat="1" applyFont="1" applyFill="1" applyBorder="1"/>
    <xf numFmtId="0" fontId="4" fillId="0" borderId="29" xfId="0" applyFont="1" applyBorder="1" applyProtection="1"/>
    <xf numFmtId="0" fontId="4" fillId="0" borderId="0" xfId="0" applyFont="1" applyBorder="1" applyProtection="1"/>
    <xf numFmtId="0" fontId="4" fillId="0" borderId="30" xfId="0" applyFont="1" applyBorder="1" applyAlignment="1" applyProtection="1">
      <alignment horizontal="right"/>
    </xf>
    <xf numFmtId="0" fontId="5" fillId="3" borderId="5" xfId="1" applyFont="1" applyFill="1" applyBorder="1"/>
    <xf numFmtId="0" fontId="5" fillId="3" borderId="6" xfId="0" applyFont="1" applyFill="1" applyBorder="1" applyAlignment="1">
      <alignment wrapText="1"/>
    </xf>
    <xf numFmtId="0" fontId="5" fillId="3" borderId="6" xfId="0" applyFont="1" applyFill="1" applyBorder="1" applyAlignment="1">
      <alignment horizontal="center" vertical="center"/>
    </xf>
    <xf numFmtId="0" fontId="5" fillId="0" borderId="13" xfId="0" applyFont="1" applyBorder="1" applyAlignment="1" applyProtection="1">
      <alignment horizontal="center" vertical="center"/>
    </xf>
    <xf numFmtId="0" fontId="5" fillId="0" borderId="13" xfId="0" quotePrefix="1" applyFont="1" applyBorder="1" applyAlignment="1" applyProtection="1">
      <alignment vertical="center" wrapText="1"/>
    </xf>
    <xf numFmtId="49" fontId="12" fillId="0" borderId="31" xfId="4" quotePrefix="1" applyNumberFormat="1" applyFont="1" applyFill="1" applyBorder="1" applyAlignment="1">
      <alignment horizontal="left" vertical="top"/>
    </xf>
    <xf numFmtId="39" fontId="12" fillId="0" borderId="32" xfId="14" applyFont="1" applyFill="1" applyBorder="1" applyAlignment="1">
      <alignment horizontal="left" wrapText="1"/>
    </xf>
    <xf numFmtId="39" fontId="12" fillId="0" borderId="33" xfId="14" applyFont="1" applyFill="1" applyBorder="1" applyAlignment="1">
      <alignment horizontal="center"/>
    </xf>
    <xf numFmtId="0" fontId="17" fillId="0" borderId="0" xfId="0" applyFont="1" applyAlignment="1">
      <alignment vertical="top" wrapText="1"/>
    </xf>
    <xf numFmtId="164" fontId="18" fillId="4" borderId="23" xfId="0" applyNumberFormat="1" applyFont="1" applyFill="1" applyBorder="1"/>
    <xf numFmtId="0" fontId="18" fillId="0" borderId="0" xfId="0" applyFont="1"/>
    <xf numFmtId="44" fontId="18" fillId="0" borderId="0" xfId="23" applyFont="1"/>
    <xf numFmtId="15" fontId="6" fillId="0" borderId="0" xfId="0" quotePrefix="1" applyNumberFormat="1" applyFont="1" applyAlignment="1" applyProtection="1">
      <alignment horizontal="left"/>
    </xf>
    <xf numFmtId="8" fontId="4" fillId="0" borderId="4" xfId="0" applyNumberFormat="1" applyFont="1" applyFill="1" applyBorder="1" applyAlignment="1" applyProtection="1">
      <alignment horizontal="center"/>
    </xf>
    <xf numFmtId="8" fontId="4" fillId="0" borderId="3" xfId="0" applyNumberFormat="1" applyFont="1" applyFill="1" applyBorder="1" applyAlignment="1" applyProtection="1">
      <alignment horizontal="center"/>
    </xf>
    <xf numFmtId="8" fontId="4" fillId="0" borderId="8" xfId="0" applyNumberFormat="1" applyFont="1" applyFill="1" applyBorder="1" applyAlignment="1" applyProtection="1">
      <alignment horizontal="center"/>
    </xf>
    <xf numFmtId="8" fontId="4" fillId="0" borderId="7" xfId="0" applyNumberFormat="1" applyFont="1" applyFill="1" applyBorder="1" applyAlignment="1" applyProtection="1">
      <alignment horizontal="center"/>
    </xf>
    <xf numFmtId="0" fontId="0" fillId="0" borderId="8" xfId="0" applyBorder="1" applyAlignment="1">
      <alignment horizontal="center"/>
    </xf>
    <xf numFmtId="0" fontId="0" fillId="0" borderId="7" xfId="0" applyBorder="1" applyAlignment="1">
      <alignment horizontal="center"/>
    </xf>
    <xf numFmtId="8" fontId="4" fillId="4" borderId="8" xfId="0" applyNumberFormat="1" applyFont="1" applyFill="1" applyBorder="1" applyAlignment="1" applyProtection="1">
      <alignment horizontal="center"/>
    </xf>
    <xf numFmtId="8" fontId="4" fillId="4" borderId="7" xfId="0" applyNumberFormat="1" applyFont="1" applyFill="1" applyBorder="1" applyAlignment="1" applyProtection="1">
      <alignment horizontal="center"/>
    </xf>
    <xf numFmtId="8" fontId="4" fillId="4" borderId="4" xfId="0" applyNumberFormat="1" applyFont="1" applyFill="1" applyBorder="1" applyAlignment="1" applyProtection="1">
      <alignment horizontal="center"/>
    </xf>
    <xf numFmtId="8" fontId="4" fillId="4" borderId="3" xfId="0" applyNumberFormat="1" applyFont="1" applyFill="1" applyBorder="1" applyAlignment="1" applyProtection="1">
      <alignment horizontal="center"/>
    </xf>
    <xf numFmtId="0" fontId="17" fillId="0" borderId="0" xfId="0" applyFont="1" applyAlignment="1">
      <alignment horizontal="left" vertical="top" wrapText="1"/>
    </xf>
    <xf numFmtId="8" fontId="4" fillId="2" borderId="4" xfId="0" applyNumberFormat="1" applyFont="1" applyFill="1" applyBorder="1" applyAlignment="1" applyProtection="1">
      <alignment horizontal="center"/>
    </xf>
    <xf numFmtId="8" fontId="4" fillId="2" borderId="3" xfId="0" applyNumberFormat="1" applyFont="1" applyFill="1" applyBorder="1" applyAlignment="1" applyProtection="1">
      <alignment horizontal="center"/>
    </xf>
    <xf numFmtId="8" fontId="4" fillId="2" borderId="8" xfId="0" applyNumberFormat="1" applyFont="1" applyFill="1" applyBorder="1" applyAlignment="1" applyProtection="1">
      <alignment horizontal="center"/>
    </xf>
    <xf numFmtId="8" fontId="4" fillId="2" borderId="7" xfId="0" applyNumberFormat="1" applyFont="1" applyFill="1" applyBorder="1" applyAlignment="1" applyProtection="1">
      <alignment horizontal="center"/>
    </xf>
  </cellXfs>
  <cellStyles count="24">
    <cellStyle name="Comma 2" xfId="17" xr:uid="{00000000-0005-0000-0000-000000000000}"/>
    <cellStyle name="Currency" xfId="23" builtinId="4"/>
    <cellStyle name="Currency 2" xfId="5" xr:uid="{00000000-0005-0000-0000-000001000000}"/>
    <cellStyle name="Currency 3" xfId="18" xr:uid="{00000000-0005-0000-0000-000002000000}"/>
    <cellStyle name="head" xfId="19" xr:uid="{00000000-0005-0000-0000-000003000000}"/>
    <cellStyle name="Normal" xfId="0" builtinId="0"/>
    <cellStyle name="Normal 2" xfId="6" xr:uid="{00000000-0005-0000-0000-000005000000}"/>
    <cellStyle name="Normal 2 2" xfId="7" xr:uid="{00000000-0005-0000-0000-000006000000}"/>
    <cellStyle name="Normal 2 2 2" xfId="8" xr:uid="{00000000-0005-0000-0000-000007000000}"/>
    <cellStyle name="Normal 2 3" xfId="9" xr:uid="{00000000-0005-0000-0000-000008000000}"/>
    <cellStyle name="Normal 2 4" xfId="4" xr:uid="{00000000-0005-0000-0000-000009000000}"/>
    <cellStyle name="Normal 2 4 2" xfId="10" xr:uid="{00000000-0005-0000-0000-00000A000000}"/>
    <cellStyle name="Normal 2 4 3" xfId="2" xr:uid="{00000000-0005-0000-0000-00000B000000}"/>
    <cellStyle name="Normal 3" xfId="11" xr:uid="{00000000-0005-0000-0000-00000C000000}"/>
    <cellStyle name="Normal 4" xfId="12" xr:uid="{00000000-0005-0000-0000-00000D000000}"/>
    <cellStyle name="Normal 5" xfId="13" xr:uid="{00000000-0005-0000-0000-00000E000000}"/>
    <cellStyle name="Normal 5 2" xfId="1" xr:uid="{00000000-0005-0000-0000-00000F000000}"/>
    <cellStyle name="Normal 6" xfId="14" xr:uid="{00000000-0005-0000-0000-000010000000}"/>
    <cellStyle name="Normal 7" xfId="22" xr:uid="{00000000-0005-0000-0000-000011000000}"/>
    <cellStyle name="Normal 8" xfId="3" xr:uid="{00000000-0005-0000-0000-000012000000}"/>
    <cellStyle name="Percent 2" xfId="15" xr:uid="{00000000-0005-0000-0000-000013000000}"/>
    <cellStyle name="Percent 3" xfId="16" xr:uid="{00000000-0005-0000-0000-000014000000}"/>
    <cellStyle name="Percent 4" xfId="21" xr:uid="{00000000-0005-0000-0000-000015000000}"/>
    <cellStyle name="SUBHEAD" xfId="20" xr:uid="{00000000-0005-0000-0000-000016000000}"/>
  </cellStyles>
  <dxfs count="7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vertAlign val="baseline"/>
        <sz val="10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sz val="10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1" formatCode="&quot;$&quot;#,##0.00_);\(&quot;$&quot;#,##0.00\)"/>
      <fill>
        <patternFill patternType="solid">
          <fgColor indexed="64"/>
          <bgColor theme="0" tint="-0.14999847407452621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1" formatCode="&quot;$&quot;#,##0.00_);\(&quot;$&quot;#,##0.00\)"/>
      <fill>
        <patternFill patternType="solid">
          <fgColor indexed="64"/>
          <bgColor theme="0" tint="-0.149998474074526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1" formatCode="&quot;$&quot;#,##0.00_);\(&quot;$&quot;#,##0.00\)"/>
      <fill>
        <patternFill patternType="solid">
          <fgColor indexed="64"/>
          <bgColor theme="0" tint="-0.14999847407452621"/>
        </patternFill>
      </fill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alignment horizontal="left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border diagonalUp="0" diagonalDown="0">
        <left/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0"/>
        <name val="Arial"/>
        <scheme val="none"/>
      </font>
    </dxf>
    <dxf>
      <border outline="0">
        <left style="thin">
          <color rgb="FF000000"/>
        </left>
        <right style="thin">
          <color rgb="FF000000"/>
        </right>
      </border>
    </dxf>
    <dxf>
      <font>
        <strike val="0"/>
        <outline val="0"/>
        <shadow val="0"/>
        <vertAlign val="baseline"/>
        <sz val="10"/>
        <name val="Arial"/>
        <scheme val="none"/>
      </font>
    </dxf>
    <dxf>
      <font>
        <strike val="0"/>
        <outline val="0"/>
        <shadow val="0"/>
        <vertAlign val="baseline"/>
        <sz val="10"/>
        <name val="Arial"/>
        <scheme val="none"/>
      </font>
    </dxf>
    <dxf>
      <font>
        <strike val="0"/>
        <outline val="0"/>
        <shadow val="0"/>
        <vertAlign val="baseline"/>
        <sz val="10"/>
        <name val="Calibri"/>
        <scheme val="none"/>
      </font>
    </dxf>
    <dxf>
      <font>
        <strike val="0"/>
        <outline val="0"/>
        <shadow val="0"/>
        <vertAlign val="baseline"/>
        <sz val="10"/>
        <name val="Arial"/>
        <scheme val="none"/>
      </font>
    </dxf>
    <dxf>
      <font>
        <strike val="0"/>
        <outline val="0"/>
        <shadow val="0"/>
        <vertAlign val="baseline"/>
        <sz val="10"/>
        <name val="Arial"/>
        <scheme val="none"/>
      </font>
    </dxf>
    <dxf>
      <font>
        <strike val="0"/>
        <outline val="0"/>
        <shadow val="0"/>
        <vertAlign val="baseline"/>
        <sz val="10"/>
        <name val="Calibri"/>
        <scheme val="none"/>
      </font>
    </dxf>
    <dxf>
      <font>
        <strike val="0"/>
        <outline val="0"/>
        <shadow val="0"/>
        <vertAlign val="baseline"/>
        <sz val="10"/>
        <name val="Arial"/>
        <scheme val="none"/>
      </font>
      <numFmt numFmtId="164" formatCode="&quot;$&quot;#,##0.00"/>
    </dxf>
    <dxf>
      <font>
        <strike val="0"/>
        <outline val="0"/>
        <shadow val="0"/>
        <vertAlign val="baseline"/>
        <sz val="10"/>
        <name val="Arial"/>
        <scheme val="none"/>
      </font>
    </dxf>
    <dxf>
      <font>
        <strike val="0"/>
        <outline val="0"/>
        <shadow val="0"/>
        <vertAlign val="baseline"/>
        <sz val="10"/>
        <name val="Arial"/>
        <scheme val="none"/>
      </font>
      <numFmt numFmtId="11" formatCode="&quot;$&quot;#,##0.00_);\(&quot;$&quot;#,##0.00\)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sz val="10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1" formatCode="&quot;$&quot;#,##0.00_);\(&quot;$&quot;#,##0.00\)"/>
      <fill>
        <patternFill patternType="solid">
          <fgColor indexed="64"/>
          <bgColor theme="0" tint="-0.14999847407452621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1" formatCode="&quot;$&quot;#,##0.00_);\(&quot;$&quot;#,##0.00\)"/>
      <fill>
        <patternFill patternType="solid">
          <fgColor indexed="64"/>
          <bgColor theme="0" tint="-0.14999847407452621"/>
        </patternFill>
      </fill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1" formatCode="&quot;$&quot;#,##0.00_);\(&quot;$&quot;#,##0.00\)"/>
      <fill>
        <patternFill patternType="solid">
          <fgColor indexed="64"/>
          <bgColor theme="0" tint="-0.14999847407452621"/>
        </patternFill>
      </fill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vertAlign val="baseline"/>
        <sz val="10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vertAlign val="baseline"/>
        <sz val="10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vertAlign val="baseline"/>
        <sz val="10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alignment horizontal="left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0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0"/>
        <name val="Calibri"/>
        <scheme val="none"/>
      </font>
    </dxf>
    <dxf>
      <border outline="0">
        <left style="thin">
          <color rgb="FF000000"/>
        </left>
        <right style="thin">
          <color rgb="FF000000"/>
        </right>
      </border>
    </dxf>
    <dxf>
      <font>
        <strike val="0"/>
        <outline val="0"/>
        <shadow val="0"/>
        <vertAlign val="baseline"/>
        <sz val="10"/>
        <name val="Arial"/>
        <scheme val="none"/>
      </font>
    </dxf>
    <dxf>
      <font>
        <strike val="0"/>
        <outline val="0"/>
        <shadow val="0"/>
        <vertAlign val="baseline"/>
        <sz val="10"/>
        <name val="Arial"/>
        <scheme val="none"/>
      </font>
    </dxf>
    <dxf>
      <font>
        <strike val="0"/>
        <outline val="0"/>
        <shadow val="0"/>
        <vertAlign val="baseline"/>
        <sz val="10"/>
        <name val="Calibri"/>
        <scheme val="none"/>
      </font>
    </dxf>
    <dxf>
      <font>
        <strike val="0"/>
        <outline val="0"/>
        <shadow val="0"/>
        <vertAlign val="baseline"/>
        <sz val="10"/>
        <name val="Arial"/>
        <scheme val="none"/>
      </font>
    </dxf>
    <dxf>
      <font>
        <strike val="0"/>
        <outline val="0"/>
        <shadow val="0"/>
        <vertAlign val="baseline"/>
        <sz val="10"/>
        <name val="Arial"/>
        <scheme val="none"/>
      </font>
    </dxf>
    <dxf>
      <font>
        <strike val="0"/>
        <outline val="0"/>
        <shadow val="0"/>
        <vertAlign val="baseline"/>
        <sz val="10"/>
        <name val="Calibri"/>
        <scheme val="none"/>
      </font>
    </dxf>
    <dxf>
      <font>
        <strike val="0"/>
        <outline val="0"/>
        <shadow val="0"/>
        <vertAlign val="baseline"/>
        <sz val="10"/>
        <name val="Arial"/>
        <scheme val="none"/>
      </font>
      <numFmt numFmtId="164" formatCode="&quot;$&quot;#,##0.00"/>
    </dxf>
    <dxf>
      <font>
        <strike val="0"/>
        <outline val="0"/>
        <shadow val="0"/>
        <vertAlign val="baseline"/>
        <sz val="10"/>
        <name val="Arial"/>
        <scheme val="none"/>
      </font>
    </dxf>
    <dxf>
      <font>
        <strike val="0"/>
        <outline val="0"/>
        <shadow val="0"/>
        <vertAlign val="baseline"/>
        <sz val="10"/>
        <name val="Arial"/>
        <scheme val="none"/>
      </font>
      <numFmt numFmtId="11" formatCode="&quot;$&quot;#,##0.00_);\(&quot;$&quot;#,##0.00\)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sz val="10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vertAlign val="baseline"/>
        <sz val="10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vertAlign val="baseline"/>
        <sz val="10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vertAlign val="baseline"/>
        <sz val="10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alignment horizontal="left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0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0"/>
        <name val="Calibri"/>
        <scheme val="none"/>
      </font>
    </dxf>
    <dxf>
      <border outline="0">
        <left style="thin">
          <color rgb="FF000000"/>
        </left>
        <right style="thin">
          <color rgb="FF000000"/>
        </right>
      </border>
    </dxf>
    <dxf>
      <font>
        <strike val="0"/>
        <outline val="0"/>
        <shadow val="0"/>
        <vertAlign val="baseline"/>
        <sz val="10"/>
        <name val="Arial"/>
        <scheme val="none"/>
      </font>
    </dxf>
    <dxf>
      <font>
        <strike val="0"/>
        <outline val="0"/>
        <shadow val="0"/>
        <vertAlign val="baseline"/>
        <sz val="10"/>
        <name val="Arial"/>
        <scheme val="none"/>
      </font>
    </dxf>
  </dxfs>
  <tableStyles count="1" defaultTableStyle="TableStyleMedium2" defaultPivotStyle="PivotStyleLight16">
    <tableStyle name="Table Style 1" pivot="0" count="0" xr9:uid="{00000000-0011-0000-FFFF-FFFF00000000}"/>
  </tableStyles>
  <colors>
    <mruColors>
      <color rgb="FFED9B9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31EE94D0-C58B-45F4-A649-6039456F46E8}" name="ScheduleA356" displayName="ScheduleA356" ref="A8:G15" headerRowCount="0" totalsRowShown="0" headerRowDxfId="78" dataDxfId="77" totalsRowDxfId="75" tableBorderDxfId="76">
  <tableColumns count="7">
    <tableColumn id="1" xr3:uid="{04C3459D-2217-4999-A2B6-4BCBE8474C38}" name="Column1" headerRowDxfId="74" dataDxfId="73" totalsRowDxfId="72" headerRowCellStyle="Normal 2 4 3" dataCellStyle="Normal 2 4 3"/>
    <tableColumn id="2" xr3:uid="{A9F6C8BA-7A2B-4075-98DA-B8118797D83A}" name="Column2" headerRowDxfId="71" dataDxfId="70" totalsRowDxfId="69"/>
    <tableColumn id="3" xr3:uid="{7B63F471-6CA9-4B13-B699-356C7B7F552D}" name="Column3" headerRowDxfId="68" dataDxfId="67" totalsRowDxfId="66"/>
    <tableColumn id="4" xr3:uid="{D671D2D2-F779-4D7B-863F-B2E2DE9833B8}" name="Column4" headerRowDxfId="65" dataDxfId="64" totalsRowDxfId="63"/>
    <tableColumn id="7" xr3:uid="{673ACF25-750F-4BB8-800C-4EDDD9EEE559}" name="Column7" headerRowDxfId="62" dataDxfId="61"/>
    <tableColumn id="8" xr3:uid="{8C8054D3-DDBA-416A-9ECD-548009C6F311}" name="Column8" headerRowDxfId="60" dataDxfId="59" totalsRowDxfId="58">
      <calculatedColumnFormula>SUM(ScheduleA356[[#This Row],[Column7]]*ScheduleA356[[#This Row],[Column4]])</calculatedColumnFormula>
    </tableColumn>
    <tableColumn id="9" xr3:uid="{B8CB0A99-AB41-4D91-8433-15F46BDC8C4D}" name="Column9" headerRowDxfId="57" dataDxfId="56" totalsRowDxfId="55"/>
  </tableColumns>
  <tableStyleInfo name="TableStyleLight8" showFirstColumn="0" showLastColumn="0" showRowStripes="1" showColumnStripes="1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ScheduleA35" displayName="ScheduleA35" ref="A10:I26" headerRowCount="0" totalsRowShown="0" headerRowDxfId="54" dataDxfId="53" totalsRowDxfId="51" tableBorderDxfId="52">
  <tableColumns count="9">
    <tableColumn id="1" xr3:uid="{00000000-0010-0000-0000-000001000000}" name="Column1" headerRowDxfId="50" dataDxfId="49" totalsRowDxfId="48" headerRowCellStyle="Normal 2 4 3" dataCellStyle="Normal 2 4 3"/>
    <tableColumn id="2" xr3:uid="{00000000-0010-0000-0000-000002000000}" name="Column2" headerRowDxfId="47" dataDxfId="46" totalsRowDxfId="45"/>
    <tableColumn id="3" xr3:uid="{00000000-0010-0000-0000-000003000000}" name="Column3" headerRowDxfId="44" dataDxfId="43" totalsRowDxfId="42"/>
    <tableColumn id="4" xr3:uid="{00000000-0010-0000-0000-000004000000}" name="Column4" headerRowDxfId="41" dataDxfId="40" totalsRowDxfId="39"/>
    <tableColumn id="5" xr3:uid="{00000000-0010-0000-0000-000005000000}" name="Column5" headerRowDxfId="38" dataDxfId="37" totalsRowDxfId="36"/>
    <tableColumn id="6" xr3:uid="{00000000-0010-0000-0000-000006000000}" name="Column6" headerRowDxfId="35" dataDxfId="34" totalsRowDxfId="33">
      <calculatedColumnFormula>ScheduleA35[[#This Row],[Column5]]*ScheduleA35[[#This Row],[Column4]]</calculatedColumnFormula>
    </tableColumn>
    <tableColumn id="7" xr3:uid="{00000000-0010-0000-0000-000007000000}" name="Column7" headerRowDxfId="32" dataDxfId="31"/>
    <tableColumn id="8" xr3:uid="{F35A07DC-6D65-481B-A670-A99F01BFADA5}" name="Column8" headerRowDxfId="30" dataDxfId="29" totalsRowDxfId="28">
      <calculatedColumnFormula>SUM(ScheduleA35[[#This Row],[Column7]]*ScheduleA35[[#This Row],[Column4]])</calculatedColumnFormula>
    </tableColumn>
    <tableColumn id="9" xr3:uid="{E823D45A-AD28-4590-8B1F-10689B6E16D0}" name="Column9" headerRowDxfId="27" dataDxfId="26" totalsRowDxfId="25"/>
  </tableColumns>
  <tableStyleInfo name="TableStyleLight8" showFirstColumn="0" showLastColumn="0" showRowStripes="1" showColumnStripes="1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2000000}" name="ScheduleA3467" displayName="ScheduleA3467" ref="A30:G55" headerRowCount="0" totalsRowCount="1" headerRowDxfId="24" dataDxfId="23" totalsRowDxfId="21" tableBorderDxfId="22">
  <tableColumns count="7">
    <tableColumn id="1" xr3:uid="{00000000-0010-0000-0200-000001000000}" name="Column1" headerRowDxfId="20" dataDxfId="19" totalsRowDxfId="18" headerRowCellStyle="Normal 2 4 3" dataCellStyle="Normal 2 4"/>
    <tableColumn id="2" xr3:uid="{00000000-0010-0000-0200-000002000000}" name="Column2" totalsRowLabel="Subtotal Schedule B" headerRowDxfId="17" dataDxfId="16" totalsRowDxfId="15"/>
    <tableColumn id="3" xr3:uid="{00000000-0010-0000-0200-000003000000}" name="Column3" headerRowDxfId="14" dataDxfId="13" totalsRowDxfId="12"/>
    <tableColumn id="4" xr3:uid="{00000000-0010-0000-0200-000004000000}" name="Column4" headerRowDxfId="11" dataDxfId="10" totalsRowDxfId="9"/>
    <tableColumn id="5" xr3:uid="{00000000-0010-0000-0200-000005000000}" name="Column5" headerRowDxfId="8" dataDxfId="7" totalsRowDxfId="6"/>
    <tableColumn id="6" xr3:uid="{00000000-0010-0000-0200-000006000000}" name="Column6" totalsRowFunction="sum" headerRowDxfId="5" dataDxfId="4" totalsRowDxfId="3">
      <calculatedColumnFormula>ScheduleA3467[[#This Row],[Column5]]*ScheduleA3467[[#This Row],[Column4]]</calculatedColumnFormula>
    </tableColumn>
    <tableColumn id="7" xr3:uid="{00000000-0010-0000-0200-000007000000}" name="Column7" headerRowDxfId="2" dataDxfId="1" totalsRowDxfId="0"/>
  </tableColumns>
  <tableStyleInfo name="TableStyleLight8" showFirstColumn="0" showLastColumn="0" showRowStripes="1" showColumnStripes="1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FE702F-4122-4784-A562-5C0007851B26}">
  <dimension ref="A1:V20"/>
  <sheetViews>
    <sheetView tabSelected="1" zoomScale="85" zoomScaleNormal="85" workbookViewId="0">
      <selection activeCell="B23" sqref="B23"/>
    </sheetView>
  </sheetViews>
  <sheetFormatPr defaultRowHeight="15"/>
  <cols>
    <col min="1" max="1" width="12.140625" customWidth="1"/>
    <col min="2" max="2" width="42.42578125" customWidth="1"/>
    <col min="3" max="3" width="7" bestFit="1" customWidth="1"/>
    <col min="4" max="4" width="8.5703125" bestFit="1" customWidth="1"/>
    <col min="5" max="5" width="10.85546875" bestFit="1" customWidth="1"/>
    <col min="6" max="6" width="10.28515625" bestFit="1" customWidth="1"/>
    <col min="7" max="7" width="10.85546875" bestFit="1" customWidth="1"/>
    <col min="8" max="8" width="12.5703125" customWidth="1"/>
    <col min="9" max="9" width="10.85546875" bestFit="1" customWidth="1"/>
    <col min="10" max="10" width="11.5703125" bestFit="1" customWidth="1"/>
    <col min="11" max="11" width="10.85546875" bestFit="1" customWidth="1"/>
    <col min="12" max="12" width="10.28515625" bestFit="1" customWidth="1"/>
    <col min="13" max="13" width="10.85546875" bestFit="1" customWidth="1"/>
    <col min="14" max="14" width="10.5703125" bestFit="1" customWidth="1"/>
    <col min="15" max="15" width="10.85546875" bestFit="1" customWidth="1"/>
    <col min="16" max="16" width="10.28515625" bestFit="1" customWidth="1"/>
    <col min="17" max="17" width="10.85546875" bestFit="1" customWidth="1"/>
    <col min="18" max="18" width="10.28515625" bestFit="1" customWidth="1"/>
    <col min="19" max="20" width="14.7109375" customWidth="1"/>
    <col min="21" max="21" width="10.85546875" bestFit="1" customWidth="1"/>
    <col min="22" max="22" width="10.28515625" bestFit="1" customWidth="1"/>
  </cols>
  <sheetData>
    <row r="1" spans="1:22">
      <c r="A1" s="83" t="s">
        <v>29</v>
      </c>
      <c r="B1" s="7"/>
      <c r="C1" s="7"/>
      <c r="D1" s="7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>
      <c r="A2" s="83" t="s">
        <v>30</v>
      </c>
      <c r="B2" s="7"/>
      <c r="C2" s="7"/>
      <c r="D2" s="7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>
      <c r="A3" s="6" t="s">
        <v>1</v>
      </c>
      <c r="B3" s="124" t="s">
        <v>68</v>
      </c>
      <c r="C3" s="7"/>
      <c r="D3" s="7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15.75" thickBot="1">
      <c r="A4" s="6"/>
      <c r="B4" s="7"/>
      <c r="C4" s="7"/>
      <c r="D4" s="7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>
      <c r="A5" s="9"/>
      <c r="B5" s="10"/>
      <c r="C5" s="10"/>
      <c r="D5" s="11"/>
      <c r="E5" s="133" t="s">
        <v>50</v>
      </c>
      <c r="F5" s="134"/>
      <c r="G5" s="125" t="s">
        <v>52</v>
      </c>
      <c r="H5" s="126"/>
      <c r="I5" s="125" t="s">
        <v>54</v>
      </c>
      <c r="J5" s="126"/>
      <c r="K5" s="125" t="s">
        <v>56</v>
      </c>
      <c r="L5" s="126"/>
      <c r="M5" s="125" t="s">
        <v>58</v>
      </c>
      <c r="N5" s="126"/>
      <c r="O5" s="125" t="s">
        <v>60</v>
      </c>
      <c r="P5" s="126"/>
      <c r="Q5" s="125" t="s">
        <v>62</v>
      </c>
      <c r="R5" s="126"/>
      <c r="S5" s="125" t="s">
        <v>63</v>
      </c>
      <c r="T5" s="126"/>
      <c r="U5" s="125" t="s">
        <v>65</v>
      </c>
      <c r="V5" s="126"/>
    </row>
    <row r="6" spans="1:22" ht="15.75" thickBot="1">
      <c r="A6" s="109"/>
      <c r="B6" s="110"/>
      <c r="C6" s="110"/>
      <c r="D6" s="111"/>
      <c r="E6" s="131" t="s">
        <v>51</v>
      </c>
      <c r="F6" s="132"/>
      <c r="G6" s="127" t="s">
        <v>53</v>
      </c>
      <c r="H6" s="128"/>
      <c r="I6" s="127" t="s">
        <v>55</v>
      </c>
      <c r="J6" s="128"/>
      <c r="K6" s="127" t="s">
        <v>57</v>
      </c>
      <c r="L6" s="128"/>
      <c r="M6" s="127" t="s">
        <v>59</v>
      </c>
      <c r="N6" s="128"/>
      <c r="O6" s="127" t="s">
        <v>61</v>
      </c>
      <c r="P6" s="128"/>
      <c r="Q6" s="127" t="s">
        <v>59</v>
      </c>
      <c r="R6" s="128"/>
      <c r="S6" s="127" t="s">
        <v>64</v>
      </c>
      <c r="T6" s="128"/>
      <c r="U6" s="129" t="s">
        <v>66</v>
      </c>
      <c r="V6" s="130"/>
    </row>
    <row r="7" spans="1:22">
      <c r="A7" s="115" t="s">
        <v>4</v>
      </c>
      <c r="B7" s="115" t="s">
        <v>5</v>
      </c>
      <c r="C7" s="115" t="s">
        <v>6</v>
      </c>
      <c r="D7" s="116" t="s">
        <v>7</v>
      </c>
      <c r="E7" s="61" t="s">
        <v>8</v>
      </c>
      <c r="F7" s="62" t="s">
        <v>9</v>
      </c>
      <c r="G7" s="61" t="s">
        <v>8</v>
      </c>
      <c r="H7" s="62" t="s">
        <v>9</v>
      </c>
      <c r="I7" s="61" t="s">
        <v>8</v>
      </c>
      <c r="J7" s="62" t="s">
        <v>9</v>
      </c>
      <c r="K7" s="61" t="s">
        <v>8</v>
      </c>
      <c r="L7" s="62" t="s">
        <v>9</v>
      </c>
      <c r="M7" s="61" t="s">
        <v>8</v>
      </c>
      <c r="N7" s="62" t="s">
        <v>9</v>
      </c>
      <c r="O7" s="61" t="s">
        <v>8</v>
      </c>
      <c r="P7" s="62" t="s">
        <v>9</v>
      </c>
      <c r="Q7" s="61" t="s">
        <v>8</v>
      </c>
      <c r="R7" s="62" t="s">
        <v>9</v>
      </c>
      <c r="S7" s="61" t="s">
        <v>8</v>
      </c>
      <c r="T7" s="62" t="s">
        <v>9</v>
      </c>
      <c r="U7" s="61" t="s">
        <v>8</v>
      </c>
      <c r="V7" s="62" t="s">
        <v>9</v>
      </c>
    </row>
    <row r="8" spans="1:22">
      <c r="A8" s="117" t="s">
        <v>31</v>
      </c>
      <c r="B8" s="118" t="s">
        <v>44</v>
      </c>
      <c r="C8" s="119" t="s">
        <v>47</v>
      </c>
      <c r="D8" s="87">
        <v>12</v>
      </c>
      <c r="E8" s="66">
        <v>2.9</v>
      </c>
      <c r="F8" s="84">
        <f>SUM(ScheduleA356[[#This Row],[Column7]]*ScheduleA356[[#This Row],[Column4]])</f>
        <v>34.799999999999997</v>
      </c>
      <c r="G8" s="66">
        <v>8</v>
      </c>
      <c r="H8" s="67">
        <f>SUM(ScheduleA356[[#This Row],[Column9]]*ScheduleA356[[#This Row],[Column4]])</f>
        <v>96</v>
      </c>
      <c r="I8" s="66">
        <v>62.5</v>
      </c>
      <c r="J8" s="67">
        <f>SUM(I8*ScheduleA356[[#This Row],[Column4]])</f>
        <v>750</v>
      </c>
      <c r="K8" s="66">
        <v>5</v>
      </c>
      <c r="L8" s="67">
        <f>SUM(K8*ScheduleA356[[#This Row],[Column4]])</f>
        <v>60</v>
      </c>
      <c r="M8" s="66">
        <v>33.92</v>
      </c>
      <c r="N8" s="67">
        <f>SUM(M8*ScheduleA356[[#This Row],[Column4]])</f>
        <v>407.04</v>
      </c>
      <c r="O8" s="66">
        <v>100</v>
      </c>
      <c r="P8" s="67">
        <f>SUM(O8*ScheduleA356[[#This Row],[Column4]])</f>
        <v>1200</v>
      </c>
      <c r="Q8" s="66">
        <v>21.67</v>
      </c>
      <c r="R8" s="67">
        <f>SUM(Q8*ScheduleA356[[#This Row],[Column4]])</f>
        <v>260.04000000000002</v>
      </c>
      <c r="S8" s="66">
        <v>8</v>
      </c>
      <c r="T8" s="67">
        <f>SUM(S8*ScheduleA356[[#This Row],[Column4]])</f>
        <v>96</v>
      </c>
      <c r="U8" s="66">
        <v>2.5099999999999998</v>
      </c>
      <c r="V8" s="67">
        <f>SUM(U8*ScheduleA356[[#This Row],[Column4]])</f>
        <v>30.119999999999997</v>
      </c>
    </row>
    <row r="9" spans="1:22" ht="29.25">
      <c r="A9" s="81" t="s">
        <v>32</v>
      </c>
      <c r="B9" s="77" t="s">
        <v>45</v>
      </c>
      <c r="C9" s="85" t="s">
        <v>47</v>
      </c>
      <c r="D9" s="87">
        <v>150</v>
      </c>
      <c r="E9" s="66">
        <v>3.8</v>
      </c>
      <c r="F9" s="84">
        <f>SUM(ScheduleA356[[#This Row],[Column7]]*ScheduleA356[[#This Row],[Column4]])</f>
        <v>570</v>
      </c>
      <c r="G9" s="66">
        <v>8</v>
      </c>
      <c r="H9" s="67">
        <f>SUM(ScheduleA356[[#This Row],[Column9]]*ScheduleA356[[#This Row],[Column4]])</f>
        <v>1200</v>
      </c>
      <c r="I9" s="66">
        <v>10</v>
      </c>
      <c r="J9" s="67">
        <f>SUM(I9*ScheduleA356[[#This Row],[Column4]])</f>
        <v>1500</v>
      </c>
      <c r="K9" s="66">
        <v>7.95</v>
      </c>
      <c r="L9" s="67">
        <f>SUM(K9*ScheduleA356[[#This Row],[Column4]])</f>
        <v>1192.5</v>
      </c>
      <c r="M9" s="66">
        <v>5.3</v>
      </c>
      <c r="N9" s="67">
        <f>SUM(M9*ScheduleA356[[#This Row],[Column4]])</f>
        <v>795</v>
      </c>
      <c r="O9" s="66">
        <v>100</v>
      </c>
      <c r="P9" s="67">
        <f>SUM(O9*ScheduleA356[[#This Row],[Column4]])</f>
        <v>15000</v>
      </c>
      <c r="Q9" s="66">
        <v>4.1100000000000003</v>
      </c>
      <c r="R9" s="67">
        <f>SUM(Q9*ScheduleA356[[#This Row],[Column4]])</f>
        <v>616.5</v>
      </c>
      <c r="S9" s="66">
        <v>3.5</v>
      </c>
      <c r="T9" s="67">
        <f>SUM(S9*ScheduleA356[[#This Row],[Column4]])</f>
        <v>525</v>
      </c>
      <c r="U9" s="66">
        <v>5.85</v>
      </c>
      <c r="V9" s="67">
        <f>SUM(U9*ScheduleA356[[#This Row],[Column4]])</f>
        <v>877.5</v>
      </c>
    </row>
    <row r="10" spans="1:22" ht="29.25">
      <c r="A10" s="81" t="s">
        <v>33</v>
      </c>
      <c r="B10" s="77" t="s">
        <v>43</v>
      </c>
      <c r="C10" s="85" t="s">
        <v>47</v>
      </c>
      <c r="D10" s="87">
        <v>50</v>
      </c>
      <c r="E10" s="66">
        <v>4.8</v>
      </c>
      <c r="F10" s="84">
        <f>SUM(ScheduleA356[[#This Row],[Column7]]*ScheduleA356[[#This Row],[Column4]])</f>
        <v>240</v>
      </c>
      <c r="G10" s="66">
        <v>8</v>
      </c>
      <c r="H10" s="67">
        <f>SUM(ScheduleA356[[#This Row],[Column9]]*ScheduleA356[[#This Row],[Column4]])</f>
        <v>400</v>
      </c>
      <c r="I10" s="66">
        <v>10</v>
      </c>
      <c r="J10" s="67">
        <f>SUM(I10*ScheduleA356[[#This Row],[Column4]])</f>
        <v>500</v>
      </c>
      <c r="K10" s="66">
        <v>5.5</v>
      </c>
      <c r="L10" s="67">
        <f>SUM(K10*ScheduleA356[[#This Row],[Column4]])</f>
        <v>275</v>
      </c>
      <c r="M10" s="66">
        <v>6</v>
      </c>
      <c r="N10" s="67">
        <f>SUM(M10*ScheduleA356[[#This Row],[Column4]])</f>
        <v>300</v>
      </c>
      <c r="O10" s="66">
        <v>100</v>
      </c>
      <c r="P10" s="67">
        <f>SUM(O10*ScheduleA356[[#This Row],[Column4]])</f>
        <v>5000</v>
      </c>
      <c r="Q10" s="66">
        <v>10</v>
      </c>
      <c r="R10" s="67">
        <f>SUM(Q10*ScheduleA356[[#This Row],[Column4]])</f>
        <v>500</v>
      </c>
      <c r="S10" s="66">
        <v>3.25</v>
      </c>
      <c r="T10" s="67">
        <f>SUM(S10*ScheduleA356[[#This Row],[Column4]])</f>
        <v>162.5</v>
      </c>
      <c r="U10" s="66">
        <v>2.93</v>
      </c>
      <c r="V10" s="67">
        <f>SUM(U10*ScheduleA356[[#This Row],[Column4]])</f>
        <v>146.5</v>
      </c>
    </row>
    <row r="11" spans="1:22" ht="29.25">
      <c r="A11" s="81" t="s">
        <v>34</v>
      </c>
      <c r="B11" s="77" t="s">
        <v>46</v>
      </c>
      <c r="C11" s="85" t="s">
        <v>47</v>
      </c>
      <c r="D11" s="87">
        <v>2</v>
      </c>
      <c r="E11" s="66">
        <v>3</v>
      </c>
      <c r="F11" s="84">
        <f>SUM(ScheduleA356[[#This Row],[Column7]]*ScheduleA356[[#This Row],[Column4]])</f>
        <v>6</v>
      </c>
      <c r="G11" s="66">
        <v>12</v>
      </c>
      <c r="H11" s="67">
        <f>SUM(ScheduleA356[[#This Row],[Column9]]*ScheduleA356[[#This Row],[Column4]])</f>
        <v>24</v>
      </c>
      <c r="I11" s="66">
        <v>60</v>
      </c>
      <c r="J11" s="67">
        <f>SUM(I11*ScheduleA356[[#This Row],[Column4]])</f>
        <v>120</v>
      </c>
      <c r="K11" s="66">
        <v>5.5</v>
      </c>
      <c r="L11" s="67">
        <f>SUM(K11*ScheduleA356[[#This Row],[Column4]])</f>
        <v>11</v>
      </c>
      <c r="M11" s="66">
        <v>125</v>
      </c>
      <c r="N11" s="67">
        <f>SUM(M11*ScheduleA356[[#This Row],[Column4]])</f>
        <v>250</v>
      </c>
      <c r="O11" s="66">
        <v>100</v>
      </c>
      <c r="P11" s="67">
        <f>SUM(O11*ScheduleA356[[#This Row],[Column4]])</f>
        <v>200</v>
      </c>
      <c r="Q11" s="66">
        <v>92.22</v>
      </c>
      <c r="R11" s="67">
        <f>SUM(Q11*ScheduleA356[[#This Row],[Column4]])</f>
        <v>184.44</v>
      </c>
      <c r="S11" s="66">
        <v>4.5</v>
      </c>
      <c r="T11" s="67">
        <f>SUM(S11*ScheduleA356[[#This Row],[Column4]])</f>
        <v>9</v>
      </c>
      <c r="U11" s="66">
        <v>6.25</v>
      </c>
      <c r="V11" s="67">
        <f>SUM(U11*ScheduleA356[[#This Row],[Column4]])</f>
        <v>12.5</v>
      </c>
    </row>
    <row r="12" spans="1:22">
      <c r="A12" s="81" t="s">
        <v>35</v>
      </c>
      <c r="B12" s="77" t="s">
        <v>42</v>
      </c>
      <c r="C12" s="85" t="s">
        <v>47</v>
      </c>
      <c r="D12" s="87">
        <v>150</v>
      </c>
      <c r="E12" s="66">
        <v>4.8</v>
      </c>
      <c r="F12" s="84">
        <f>SUM(ScheduleA356[[#This Row],[Column7]]*ScheduleA356[[#This Row],[Column4]])</f>
        <v>720</v>
      </c>
      <c r="G12" s="66">
        <v>1</v>
      </c>
      <c r="H12" s="67">
        <f>SUM(ScheduleA356[[#This Row],[Column9]]*ScheduleA356[[#This Row],[Column4]])</f>
        <v>150</v>
      </c>
      <c r="I12" s="66">
        <v>15</v>
      </c>
      <c r="J12" s="67">
        <f>SUM(I12*ScheduleA356[[#This Row],[Column4]])</f>
        <v>2250</v>
      </c>
      <c r="K12" s="66">
        <v>7.95</v>
      </c>
      <c r="L12" s="67">
        <f>SUM(K12*ScheduleA356[[#This Row],[Column4]])</f>
        <v>1192.5</v>
      </c>
      <c r="M12" s="66">
        <v>20</v>
      </c>
      <c r="N12" s="67">
        <f>SUM(M12*ScheduleA356[[#This Row],[Column4]])</f>
        <v>3000</v>
      </c>
      <c r="O12" s="66">
        <v>150</v>
      </c>
      <c r="P12" s="67">
        <f>SUM(O12*ScheduleA356[[#This Row],[Column4]])</f>
        <v>22500</v>
      </c>
      <c r="Q12" s="66">
        <v>5.33</v>
      </c>
      <c r="R12" s="67">
        <f>SUM(Q12*ScheduleA356[[#This Row],[Column4]])</f>
        <v>799.5</v>
      </c>
      <c r="S12" s="66">
        <v>5.25</v>
      </c>
      <c r="T12" s="67">
        <f>SUM(S12*ScheduleA356[[#This Row],[Column4]])</f>
        <v>787.5</v>
      </c>
      <c r="U12" s="66">
        <v>9.75</v>
      </c>
      <c r="V12" s="67">
        <f>SUM(U12*ScheduleA356[[#This Row],[Column4]])</f>
        <v>1462.5</v>
      </c>
    </row>
    <row r="13" spans="1:22">
      <c r="A13" s="81" t="s">
        <v>36</v>
      </c>
      <c r="B13" s="77" t="s">
        <v>41</v>
      </c>
      <c r="C13" s="85" t="s">
        <v>47</v>
      </c>
      <c r="D13" s="87">
        <v>15</v>
      </c>
      <c r="E13" s="66">
        <v>8</v>
      </c>
      <c r="F13" s="84">
        <f>SUM(ScheduleA356[[#This Row],[Column7]]*ScheduleA356[[#This Row],[Column4]])</f>
        <v>120</v>
      </c>
      <c r="G13" s="66">
        <v>9</v>
      </c>
      <c r="H13" s="67">
        <f>SUM(ScheduleA356[[#This Row],[Column9]]*ScheduleA356[[#This Row],[Column4]])</f>
        <v>135</v>
      </c>
      <c r="I13" s="66">
        <v>20</v>
      </c>
      <c r="J13" s="67">
        <f>SUM(I13*ScheduleA356[[#This Row],[Column4]])</f>
        <v>300</v>
      </c>
      <c r="K13" s="66">
        <v>5.5</v>
      </c>
      <c r="L13" s="67">
        <f>SUM(K13*ScheduleA356[[#This Row],[Column4]])</f>
        <v>82.5</v>
      </c>
      <c r="M13" s="66">
        <v>5.3</v>
      </c>
      <c r="N13" s="67">
        <f>SUM(M13*ScheduleA356[[#This Row],[Column4]])</f>
        <v>79.5</v>
      </c>
      <c r="O13" s="66">
        <v>100</v>
      </c>
      <c r="P13" s="67">
        <f>SUM(O13*ScheduleA356[[#This Row],[Column4]])</f>
        <v>1500</v>
      </c>
      <c r="Q13" s="66">
        <v>21.86</v>
      </c>
      <c r="R13" s="67">
        <f>SUM(Q13*ScheduleA356[[#This Row],[Column4]])</f>
        <v>327.9</v>
      </c>
      <c r="S13" s="66">
        <v>3</v>
      </c>
      <c r="T13" s="67">
        <f>SUM(S13*ScheduleA356[[#This Row],[Column4]])</f>
        <v>45</v>
      </c>
      <c r="U13" s="66">
        <v>3.51</v>
      </c>
      <c r="V13" s="67">
        <f>SUM(U13*ScheduleA356[[#This Row],[Column4]])</f>
        <v>52.65</v>
      </c>
    </row>
    <row r="14" spans="1:22">
      <c r="A14" s="81" t="s">
        <v>37</v>
      </c>
      <c r="B14" s="77" t="s">
        <v>40</v>
      </c>
      <c r="C14" s="85" t="s">
        <v>48</v>
      </c>
      <c r="D14" s="87">
        <v>1</v>
      </c>
      <c r="E14" s="66">
        <v>10</v>
      </c>
      <c r="F14" s="84">
        <f>SUM(ScheduleA356[[#This Row],[Column7]]*ScheduleA356[[#This Row],[Column4]])</f>
        <v>10</v>
      </c>
      <c r="G14" s="66">
        <v>289</v>
      </c>
      <c r="H14" s="67">
        <f>SUM(ScheduleA356[[#This Row],[Column9]]*ScheduleA356[[#This Row],[Column4]])</f>
        <v>289</v>
      </c>
      <c r="I14" s="66">
        <v>1000</v>
      </c>
      <c r="J14" s="67">
        <f>SUM(I14*ScheduleA356[[#This Row],[Column4]])</f>
        <v>1000</v>
      </c>
      <c r="K14" s="66">
        <v>485</v>
      </c>
      <c r="L14" s="67">
        <f>SUM(K14*ScheduleA356[[#This Row],[Column4]])</f>
        <v>485</v>
      </c>
      <c r="M14" s="66">
        <v>1000</v>
      </c>
      <c r="N14" s="67">
        <f>SUM(M14*ScheduleA356[[#This Row],[Column4]])</f>
        <v>1000</v>
      </c>
      <c r="O14" s="66">
        <v>200</v>
      </c>
      <c r="P14" s="67">
        <f>SUM(O14*ScheduleA356[[#This Row],[Column4]])</f>
        <v>200</v>
      </c>
      <c r="Q14" s="66">
        <v>450</v>
      </c>
      <c r="R14" s="67">
        <f>SUM(Q14*ScheduleA356[[#This Row],[Column4]])</f>
        <v>450</v>
      </c>
      <c r="S14" s="66">
        <v>1500</v>
      </c>
      <c r="T14" s="67">
        <f>SUM(S14*ScheduleA356[[#This Row],[Column4]])</f>
        <v>1500</v>
      </c>
      <c r="U14" s="66">
        <v>150</v>
      </c>
      <c r="V14" s="67">
        <f>SUM(U14*ScheduleA356[[#This Row],[Column4]])</f>
        <v>150</v>
      </c>
    </row>
    <row r="15" spans="1:22">
      <c r="A15" s="81" t="s">
        <v>38</v>
      </c>
      <c r="B15" s="77" t="s">
        <v>39</v>
      </c>
      <c r="C15" s="85" t="s">
        <v>49</v>
      </c>
      <c r="D15" s="87">
        <v>1</v>
      </c>
      <c r="E15" s="66">
        <v>10000</v>
      </c>
      <c r="F15" s="84">
        <f>SUM(ScheduleA356[[#This Row],[Column7]]*ScheduleA356[[#This Row],[Column4]])</f>
        <v>10000</v>
      </c>
      <c r="G15" s="66">
        <v>10000</v>
      </c>
      <c r="H15" s="67">
        <f>SUM(ScheduleA356[[#This Row],[Column9]]*ScheduleA356[[#This Row],[Column4]])</f>
        <v>10000</v>
      </c>
      <c r="I15" s="66">
        <v>10000</v>
      </c>
      <c r="J15" s="67">
        <f>SUM(I15*ScheduleA356[[#This Row],[Column4]])</f>
        <v>10000</v>
      </c>
      <c r="K15" s="66">
        <v>10000</v>
      </c>
      <c r="L15" s="67">
        <f>SUM(K15*ScheduleA356[[#This Row],[Column4]])</f>
        <v>10000</v>
      </c>
      <c r="M15" s="66">
        <v>10000</v>
      </c>
      <c r="N15" s="67">
        <f>SUM(M15*ScheduleA356[[#This Row],[Column4]])</f>
        <v>10000</v>
      </c>
      <c r="O15" s="66">
        <v>10000</v>
      </c>
      <c r="P15" s="67">
        <f>SUM(O15*ScheduleA356[[#This Row],[Column4]])</f>
        <v>10000</v>
      </c>
      <c r="Q15" s="66">
        <v>10000</v>
      </c>
      <c r="R15" s="67">
        <f>SUM(Q15*ScheduleA356[[#This Row],[Column4]])</f>
        <v>10000</v>
      </c>
      <c r="S15" s="66">
        <v>10000</v>
      </c>
      <c r="T15" s="67">
        <f>SUM(S15*ScheduleA356[[#This Row],[Column4]])</f>
        <v>10000</v>
      </c>
      <c r="U15" s="66">
        <v>10000</v>
      </c>
      <c r="V15" s="67">
        <f>SUM(U15*ScheduleA356[[#This Row],[Column4]])</f>
        <v>10000</v>
      </c>
    </row>
    <row r="16" spans="1:22">
      <c r="A16" s="69"/>
      <c r="B16" s="97" t="s">
        <v>10</v>
      </c>
      <c r="C16" s="69"/>
      <c r="D16" s="69"/>
      <c r="E16" s="70"/>
      <c r="F16" s="71">
        <f>SUM(F8:F15)</f>
        <v>11700.8</v>
      </c>
      <c r="G16" s="70"/>
      <c r="H16" s="71">
        <f>SUM(H8:H15)</f>
        <v>12294</v>
      </c>
      <c r="I16" s="70"/>
      <c r="J16" s="71">
        <f>SUM(J8:J15)</f>
        <v>16420</v>
      </c>
      <c r="K16" s="70"/>
      <c r="L16" s="71">
        <f>SUM(L8:L15)</f>
        <v>13298.5</v>
      </c>
      <c r="M16" s="70"/>
      <c r="N16" s="71">
        <f>SUM(N8:N15)</f>
        <v>15831.54</v>
      </c>
      <c r="O16" s="70"/>
      <c r="P16" s="71">
        <f>SUM(P8:P15)</f>
        <v>55600</v>
      </c>
      <c r="Q16" s="70"/>
      <c r="R16" s="71">
        <f>SUM(R8:R15)</f>
        <v>13138.380000000001</v>
      </c>
      <c r="S16" s="70"/>
      <c r="T16" s="71">
        <f>SUM(T8:T15)</f>
        <v>13125</v>
      </c>
      <c r="U16" s="70"/>
      <c r="V16" s="71">
        <f>SUM(V8:V15)</f>
        <v>12731.77</v>
      </c>
    </row>
    <row r="17" spans="1:22">
      <c r="A17" s="95"/>
      <c r="B17" s="96" t="s">
        <v>11</v>
      </c>
      <c r="C17" s="95"/>
      <c r="D17" s="95"/>
      <c r="E17" s="95"/>
      <c r="F17" s="101">
        <f>SUM(F16*10.3%)</f>
        <v>1205.1823999999999</v>
      </c>
      <c r="G17" s="95"/>
      <c r="H17" s="101">
        <f>SUM(H16*10.3%)</f>
        <v>1266.2820000000002</v>
      </c>
      <c r="I17" s="95"/>
      <c r="J17" s="101">
        <f>SUM(J16*10.3%)</f>
        <v>1691.2600000000002</v>
      </c>
      <c r="K17" s="95"/>
      <c r="L17" s="101">
        <f>SUM(L16*10.3%)</f>
        <v>1369.7455000000002</v>
      </c>
      <c r="M17" s="95"/>
      <c r="N17" s="101">
        <f>SUM(N16*10.3%)</f>
        <v>1630.6486200000002</v>
      </c>
      <c r="O17" s="95"/>
      <c r="P17" s="101">
        <f>SUM(P16*10.3%)</f>
        <v>5726.8</v>
      </c>
      <c r="Q17" s="95"/>
      <c r="R17" s="101">
        <f>SUM(R16*10.3%)</f>
        <v>1353.2531400000003</v>
      </c>
      <c r="S17" s="95"/>
      <c r="T17" s="101">
        <f>SUM(T16*10.3%)</f>
        <v>1351.875</v>
      </c>
      <c r="U17" s="95"/>
      <c r="V17" s="101">
        <f>SUM(V16*10.3%)</f>
        <v>1311.3723100000002</v>
      </c>
    </row>
    <row r="18" spans="1:22" ht="15.75" thickBot="1">
      <c r="A18" s="95"/>
      <c r="B18" s="96" t="s">
        <v>12</v>
      </c>
      <c r="C18" s="95"/>
      <c r="D18" s="95"/>
      <c r="E18" s="102"/>
      <c r="F18" s="121">
        <f>SUM(F16+F17)</f>
        <v>12905.982399999999</v>
      </c>
      <c r="G18" s="102"/>
      <c r="H18" s="103">
        <f>SUM(H16+H17)</f>
        <v>13560.281999999999</v>
      </c>
      <c r="I18" s="102"/>
      <c r="J18" s="103">
        <f>SUM(J16+J17)</f>
        <v>18111.260000000002</v>
      </c>
      <c r="K18" s="102"/>
      <c r="L18" s="103">
        <f>SUM(L16+L17)</f>
        <v>14668.245500000001</v>
      </c>
      <c r="M18" s="102"/>
      <c r="N18" s="103">
        <f>SUM(N16+N17)</f>
        <v>17462.188620000001</v>
      </c>
      <c r="O18" s="102"/>
      <c r="P18" s="103">
        <f>SUM(P16+P17)</f>
        <v>61326.8</v>
      </c>
      <c r="Q18" s="102"/>
      <c r="R18" s="103">
        <f>SUM(R16+R17)</f>
        <v>14491.633140000002</v>
      </c>
      <c r="S18" s="102"/>
      <c r="T18" s="103">
        <f>SUM(T16+T17)</f>
        <v>14476.875</v>
      </c>
      <c r="U18" s="102"/>
      <c r="V18" s="103">
        <f>SUM(V16+V17)</f>
        <v>14043.142310000001</v>
      </c>
    </row>
    <row r="19" spans="1:22" ht="15.75" thickTop="1"/>
    <row r="20" spans="1:22">
      <c r="B20" t="s">
        <v>67</v>
      </c>
      <c r="F20" s="123">
        <v>480</v>
      </c>
      <c r="G20" s="122"/>
      <c r="H20" s="123">
        <v>349</v>
      </c>
      <c r="I20" s="122"/>
      <c r="J20" s="123">
        <v>15000</v>
      </c>
      <c r="K20" s="122"/>
      <c r="L20" s="123">
        <v>450</v>
      </c>
      <c r="M20" s="122"/>
      <c r="N20" s="123">
        <v>1250</v>
      </c>
      <c r="O20" s="122"/>
      <c r="P20" s="123">
        <v>500</v>
      </c>
      <c r="Q20" s="122"/>
      <c r="R20" s="123">
        <v>260</v>
      </c>
      <c r="S20" s="122"/>
      <c r="T20" s="123">
        <v>7000</v>
      </c>
      <c r="U20" s="122"/>
      <c r="V20" s="123">
        <v>150</v>
      </c>
    </row>
  </sheetData>
  <mergeCells count="18">
    <mergeCell ref="E5:F5"/>
    <mergeCell ref="G5:H5"/>
    <mergeCell ref="I5:J5"/>
    <mergeCell ref="K5:L5"/>
    <mergeCell ref="M5:N5"/>
    <mergeCell ref="E6:F6"/>
    <mergeCell ref="G6:H6"/>
    <mergeCell ref="I6:J6"/>
    <mergeCell ref="K6:L6"/>
    <mergeCell ref="M6:N6"/>
    <mergeCell ref="U5:V5"/>
    <mergeCell ref="S6:T6"/>
    <mergeCell ref="U6:V6"/>
    <mergeCell ref="O5:P5"/>
    <mergeCell ref="O6:P6"/>
    <mergeCell ref="Q5:R5"/>
    <mergeCell ref="Q6:R6"/>
    <mergeCell ref="S5:T5"/>
  </mergeCells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67"/>
  <sheetViews>
    <sheetView showGridLines="0" zoomScale="55" zoomScaleNormal="55" workbookViewId="0">
      <pane ySplit="8" topLeftCell="A9" activePane="bottomLeft" state="frozen"/>
      <selection pane="bottomLeft" activeCell="I30" sqref="I30:I42"/>
    </sheetView>
  </sheetViews>
  <sheetFormatPr defaultColWidth="9.28515625" defaultRowHeight="12.75"/>
  <cols>
    <col min="1" max="1" width="36.85546875" style="51" bestFit="1" customWidth="1"/>
    <col min="2" max="2" width="52.7109375" style="51" customWidth="1"/>
    <col min="3" max="4" width="10.42578125" style="51" customWidth="1"/>
    <col min="5" max="5" width="16.7109375" style="51" customWidth="1"/>
    <col min="6" max="6" width="16.7109375" style="52" customWidth="1"/>
    <col min="7" max="7" width="11.5703125" style="4" bestFit="1" customWidth="1"/>
    <col min="8" max="8" width="13.28515625" style="4" bestFit="1" customWidth="1"/>
    <col min="9" max="16" width="13.140625" style="4" customWidth="1"/>
    <col min="17" max="16384" width="9.28515625" style="4"/>
  </cols>
  <sheetData>
    <row r="1" spans="1:16" ht="43.5" customHeight="1">
      <c r="A1" s="135" t="s">
        <v>0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</row>
    <row r="2" spans="1:16" s="1" customFormat="1">
      <c r="A2" s="120"/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</row>
    <row r="3" spans="1:16" s="1" customFormat="1">
      <c r="A3" s="83" t="s">
        <v>13</v>
      </c>
      <c r="B3" s="7"/>
      <c r="C3" s="7"/>
      <c r="D3" s="7"/>
      <c r="E3" s="7"/>
      <c r="F3" s="8"/>
    </row>
    <row r="4" spans="1:16" s="1" customFormat="1">
      <c r="A4" s="6" t="s">
        <v>1</v>
      </c>
      <c r="B4" s="7"/>
      <c r="C4" s="7"/>
      <c r="D4" s="7"/>
      <c r="E4" s="7"/>
      <c r="F4" s="8"/>
    </row>
    <row r="5" spans="1:16" s="1" customFormat="1" ht="13.5" thickBot="1">
      <c r="A5" s="6" t="s">
        <v>14</v>
      </c>
      <c r="B5" s="7"/>
      <c r="C5" s="7"/>
      <c r="D5" s="7"/>
      <c r="E5" s="7"/>
      <c r="F5" s="8"/>
    </row>
    <row r="6" spans="1:16" s="1" customFormat="1">
      <c r="A6" s="9"/>
      <c r="B6" s="10"/>
      <c r="C6" s="10"/>
      <c r="D6" s="11"/>
      <c r="E6" s="136" t="s">
        <v>15</v>
      </c>
      <c r="F6" s="137"/>
      <c r="G6" s="125" t="s">
        <v>16</v>
      </c>
      <c r="H6" s="126"/>
      <c r="I6" s="125" t="s">
        <v>16</v>
      </c>
      <c r="J6" s="126"/>
      <c r="K6" s="125" t="s">
        <v>16</v>
      </c>
      <c r="L6" s="126"/>
      <c r="M6" s="125" t="s">
        <v>16</v>
      </c>
      <c r="N6" s="126"/>
      <c r="O6" s="125" t="s">
        <v>16</v>
      </c>
      <c r="P6" s="126"/>
    </row>
    <row r="7" spans="1:16" s="1" customFormat="1" ht="13.5" thickBot="1">
      <c r="A7" s="109"/>
      <c r="B7" s="110"/>
      <c r="C7" s="110"/>
      <c r="D7" s="111"/>
      <c r="E7" s="138" t="s">
        <v>2</v>
      </c>
      <c r="F7" s="139"/>
      <c r="G7" s="127" t="s">
        <v>3</v>
      </c>
      <c r="H7" s="128"/>
      <c r="I7" s="127" t="s">
        <v>3</v>
      </c>
      <c r="J7" s="128"/>
      <c r="K7" s="127" t="s">
        <v>3</v>
      </c>
      <c r="L7" s="128"/>
      <c r="M7" s="127" t="s">
        <v>3</v>
      </c>
      <c r="N7" s="128"/>
      <c r="O7" s="127" t="s">
        <v>3</v>
      </c>
      <c r="P7" s="128"/>
    </row>
    <row r="8" spans="1:16" s="2" customFormat="1" ht="20.25" customHeight="1" thickBot="1">
      <c r="A8" s="115" t="s">
        <v>17</v>
      </c>
      <c r="B8" s="115" t="s">
        <v>5</v>
      </c>
      <c r="C8" s="115" t="s">
        <v>18</v>
      </c>
      <c r="D8" s="116" t="s">
        <v>7</v>
      </c>
      <c r="E8" s="12" t="s">
        <v>8</v>
      </c>
      <c r="F8" s="13" t="s">
        <v>9</v>
      </c>
      <c r="G8" s="61" t="s">
        <v>8</v>
      </c>
      <c r="H8" s="62" t="s">
        <v>9</v>
      </c>
      <c r="I8" s="61" t="s">
        <v>8</v>
      </c>
      <c r="J8" s="62" t="s">
        <v>9</v>
      </c>
      <c r="K8" s="61" t="s">
        <v>8</v>
      </c>
      <c r="L8" s="62" t="s">
        <v>9</v>
      </c>
      <c r="M8" s="61" t="s">
        <v>8</v>
      </c>
      <c r="N8" s="62" t="s">
        <v>9</v>
      </c>
      <c r="O8" s="61" t="s">
        <v>8</v>
      </c>
      <c r="P8" s="62" t="s">
        <v>9</v>
      </c>
    </row>
    <row r="9" spans="1:16" s="3" customFormat="1" ht="20.25" customHeight="1" thickBot="1">
      <c r="A9" s="112" t="s">
        <v>19</v>
      </c>
      <c r="B9" s="113" t="s">
        <v>20</v>
      </c>
      <c r="C9" s="114"/>
      <c r="D9" s="114"/>
      <c r="E9" s="64"/>
      <c r="F9" s="65"/>
      <c r="G9" s="88"/>
      <c r="H9" s="65"/>
      <c r="I9" s="64"/>
      <c r="J9" s="65"/>
      <c r="K9" s="64"/>
      <c r="L9" s="65"/>
      <c r="M9" s="64"/>
      <c r="N9" s="65"/>
      <c r="O9" s="64"/>
      <c r="P9" s="65"/>
    </row>
    <row r="10" spans="1:16" ht="14.25">
      <c r="A10" s="81"/>
      <c r="B10" s="77"/>
      <c r="C10" s="85"/>
      <c r="D10" s="87"/>
      <c r="E10" s="14"/>
      <c r="F10" s="15">
        <f>ScheduleA35[[#This Row],[Column5]]*ScheduleA35[[#This Row],[Column4]]</f>
        <v>0</v>
      </c>
      <c r="G10" s="66"/>
      <c r="H10" s="84">
        <f>SUM(ScheduleA35[[#This Row],[Column7]]*ScheduleA35[[#This Row],[Column4]])</f>
        <v>0</v>
      </c>
      <c r="I10" s="66"/>
      <c r="J10" s="67">
        <f>SUM(ScheduleA35[[#This Row],[Column9]]*ScheduleA35[[#This Row],[Column4]])</f>
        <v>0</v>
      </c>
      <c r="K10" s="66"/>
      <c r="L10" s="67">
        <f>SUM(K10*ScheduleA35[[#This Row],[Column4]])</f>
        <v>0</v>
      </c>
      <c r="M10" s="66"/>
      <c r="N10" s="67">
        <f>SUM(M10*ScheduleA35[[#This Row],[Column4]])</f>
        <v>0</v>
      </c>
      <c r="O10" s="66"/>
      <c r="P10" s="67">
        <f>SUM(O10*ScheduleA35[[#This Row],[Column4]])</f>
        <v>0</v>
      </c>
    </row>
    <row r="11" spans="1:16" ht="14.25">
      <c r="A11" s="81"/>
      <c r="B11" s="77"/>
      <c r="C11" s="85"/>
      <c r="D11" s="87"/>
      <c r="E11" s="14"/>
      <c r="F11" s="16">
        <f>ScheduleA35[[#This Row],[Column5]]*ScheduleA35[[#This Row],[Column4]]</f>
        <v>0</v>
      </c>
      <c r="G11" s="66"/>
      <c r="H11" s="84">
        <f>SUM(ScheduleA35[[#This Row],[Column7]]*ScheduleA35[[#This Row],[Column4]])</f>
        <v>0</v>
      </c>
      <c r="I11" s="66"/>
      <c r="J11" s="67">
        <f>SUM(ScheduleA35[[#This Row],[Column9]]*ScheduleA35[[#This Row],[Column4]])</f>
        <v>0</v>
      </c>
      <c r="K11" s="66"/>
      <c r="L11" s="67">
        <f>SUM(K11*ScheduleA35[[#This Row],[Column4]])</f>
        <v>0</v>
      </c>
      <c r="M11" s="66"/>
      <c r="N11" s="67">
        <f>SUM(M11*ScheduleA35[[#This Row],[Column4]])</f>
        <v>0</v>
      </c>
      <c r="O11" s="66"/>
      <c r="P11" s="67">
        <f>SUM(O11*ScheduleA35[[#This Row],[Column4]])</f>
        <v>0</v>
      </c>
    </row>
    <row r="12" spans="1:16" ht="14.25">
      <c r="A12" s="81"/>
      <c r="B12" s="77"/>
      <c r="C12" s="85"/>
      <c r="D12" s="87"/>
      <c r="E12" s="14"/>
      <c r="F12" s="16">
        <f>ScheduleA35[[#This Row],[Column5]]*ScheduleA35[[#This Row],[Column4]]</f>
        <v>0</v>
      </c>
      <c r="G12" s="66"/>
      <c r="H12" s="84">
        <f>SUM(ScheduleA35[[#This Row],[Column7]]*ScheduleA35[[#This Row],[Column4]])</f>
        <v>0</v>
      </c>
      <c r="I12" s="66"/>
      <c r="J12" s="67">
        <f>SUM(ScheduleA35[[#This Row],[Column9]]*ScheduleA35[[#This Row],[Column4]])</f>
        <v>0</v>
      </c>
      <c r="K12" s="66"/>
      <c r="L12" s="67">
        <f>SUM(K12*ScheduleA35[[#This Row],[Column4]])</f>
        <v>0</v>
      </c>
      <c r="M12" s="66"/>
      <c r="N12" s="67">
        <f>SUM(M12*ScheduleA35[[#This Row],[Column4]])</f>
        <v>0</v>
      </c>
      <c r="O12" s="66"/>
      <c r="P12" s="67">
        <f>SUM(O12*ScheduleA35[[#This Row],[Column4]])</f>
        <v>0</v>
      </c>
    </row>
    <row r="13" spans="1:16" ht="14.25">
      <c r="A13" s="81"/>
      <c r="B13" s="77"/>
      <c r="C13" s="85"/>
      <c r="D13" s="87"/>
      <c r="E13" s="14"/>
      <c r="F13" s="16">
        <f>ScheduleA35[[#This Row],[Column5]]*ScheduleA35[[#This Row],[Column4]]</f>
        <v>0</v>
      </c>
      <c r="G13" s="66"/>
      <c r="H13" s="84">
        <f>SUM(ScheduleA35[[#This Row],[Column7]]*ScheduleA35[[#This Row],[Column4]])</f>
        <v>0</v>
      </c>
      <c r="I13" s="66"/>
      <c r="J13" s="67">
        <f>SUM(ScheduleA35[[#This Row],[Column9]]*ScheduleA35[[#This Row],[Column4]])</f>
        <v>0</v>
      </c>
      <c r="K13" s="66"/>
      <c r="L13" s="67">
        <f>SUM(K13*ScheduleA35[[#This Row],[Column4]])</f>
        <v>0</v>
      </c>
      <c r="M13" s="66"/>
      <c r="N13" s="67">
        <f>SUM(M13*ScheduleA35[[#This Row],[Column4]])</f>
        <v>0</v>
      </c>
      <c r="O13" s="66"/>
      <c r="P13" s="67">
        <f>SUM(O13*ScheduleA35[[#This Row],[Column4]])</f>
        <v>0</v>
      </c>
    </row>
    <row r="14" spans="1:16" ht="14.25">
      <c r="A14" s="81"/>
      <c r="B14" s="77"/>
      <c r="C14" s="85"/>
      <c r="D14" s="87"/>
      <c r="E14" s="14"/>
      <c r="F14" s="16">
        <f>ScheduleA35[[#This Row],[Column5]]*ScheduleA35[[#This Row],[Column4]]</f>
        <v>0</v>
      </c>
      <c r="G14" s="66"/>
      <c r="H14" s="84">
        <f>SUM(ScheduleA35[[#This Row],[Column7]]*ScheduleA35[[#This Row],[Column4]])</f>
        <v>0</v>
      </c>
      <c r="I14" s="66"/>
      <c r="J14" s="67">
        <f>SUM(ScheduleA35[[#This Row],[Column9]]*ScheduleA35[[#This Row],[Column4]])</f>
        <v>0</v>
      </c>
      <c r="K14" s="66"/>
      <c r="L14" s="67">
        <f>SUM(K14*ScheduleA35[[#This Row],[Column4]])</f>
        <v>0</v>
      </c>
      <c r="M14" s="66"/>
      <c r="N14" s="67">
        <f>SUM(M14*ScheduleA35[[#This Row],[Column4]])</f>
        <v>0</v>
      </c>
      <c r="O14" s="66"/>
      <c r="P14" s="67">
        <f>SUM(O14*ScheduleA35[[#This Row],[Column4]])</f>
        <v>0</v>
      </c>
    </row>
    <row r="15" spans="1:16" ht="14.25">
      <c r="A15" s="81"/>
      <c r="B15" s="77"/>
      <c r="C15" s="85"/>
      <c r="D15" s="87"/>
      <c r="E15" s="14"/>
      <c r="F15" s="16">
        <f>ScheduleA35[[#This Row],[Column5]]*ScheduleA35[[#This Row],[Column4]]</f>
        <v>0</v>
      </c>
      <c r="G15" s="66"/>
      <c r="H15" s="84">
        <f>SUM(ScheduleA35[[#This Row],[Column7]]*ScheduleA35[[#This Row],[Column4]])</f>
        <v>0</v>
      </c>
      <c r="I15" s="66"/>
      <c r="J15" s="67">
        <f>SUM(ScheduleA35[[#This Row],[Column9]]*ScheduleA35[[#This Row],[Column4]])</f>
        <v>0</v>
      </c>
      <c r="K15" s="66"/>
      <c r="L15" s="67">
        <f>SUM(K15*ScheduleA35[[#This Row],[Column4]])</f>
        <v>0</v>
      </c>
      <c r="M15" s="66"/>
      <c r="N15" s="67">
        <f>SUM(M15*ScheduleA35[[#This Row],[Column4]])</f>
        <v>0</v>
      </c>
      <c r="O15" s="66"/>
      <c r="P15" s="67">
        <f>SUM(O15*ScheduleA35[[#This Row],[Column4]])</f>
        <v>0</v>
      </c>
    </row>
    <row r="16" spans="1:16" ht="14.25">
      <c r="A16" s="81"/>
      <c r="B16" s="77"/>
      <c r="C16" s="85"/>
      <c r="D16" s="87"/>
      <c r="E16" s="14"/>
      <c r="F16" s="16">
        <f>ScheduleA35[[#This Row],[Column5]]*ScheduleA35[[#This Row],[Column4]]</f>
        <v>0</v>
      </c>
      <c r="G16" s="66"/>
      <c r="H16" s="84">
        <f>SUM(ScheduleA35[[#This Row],[Column7]]*ScheduleA35[[#This Row],[Column4]])</f>
        <v>0</v>
      </c>
      <c r="I16" s="66"/>
      <c r="J16" s="67">
        <f>SUM(ScheduleA35[[#This Row],[Column9]]*ScheduleA35[[#This Row],[Column4]])</f>
        <v>0</v>
      </c>
      <c r="K16" s="66"/>
      <c r="L16" s="67">
        <f>SUM(K16*ScheduleA35[[#This Row],[Column4]])</f>
        <v>0</v>
      </c>
      <c r="M16" s="66"/>
      <c r="N16" s="67">
        <f>SUM(M16*ScheduleA35[[#This Row],[Column4]])</f>
        <v>0</v>
      </c>
      <c r="O16" s="66"/>
      <c r="P16" s="67">
        <f>SUM(O16*ScheduleA35[[#This Row],[Column4]])</f>
        <v>0</v>
      </c>
    </row>
    <row r="17" spans="1:16" ht="14.25">
      <c r="A17" s="81"/>
      <c r="B17" s="77"/>
      <c r="C17" s="85"/>
      <c r="D17" s="87"/>
      <c r="E17" s="14"/>
      <c r="F17" s="16">
        <f>ScheduleA35[[#This Row],[Column5]]*ScheduleA35[[#This Row],[Column4]]</f>
        <v>0</v>
      </c>
      <c r="G17" s="66"/>
      <c r="H17" s="84">
        <f>SUM(ScheduleA35[[#This Row],[Column7]]*ScheduleA35[[#This Row],[Column4]])</f>
        <v>0</v>
      </c>
      <c r="I17" s="66"/>
      <c r="J17" s="67">
        <f>SUM(ScheduleA35[[#This Row],[Column9]]*ScheduleA35[[#This Row],[Column4]])</f>
        <v>0</v>
      </c>
      <c r="K17" s="66"/>
      <c r="L17" s="67">
        <f>SUM(K17*ScheduleA35[[#This Row],[Column4]])</f>
        <v>0</v>
      </c>
      <c r="M17" s="66"/>
      <c r="N17" s="67">
        <f>SUM(M17*ScheduleA35[[#This Row],[Column4]])</f>
        <v>0</v>
      </c>
      <c r="O17" s="66"/>
      <c r="P17" s="67">
        <f>SUM(O17*ScheduleA35[[#This Row],[Column4]])</f>
        <v>0</v>
      </c>
    </row>
    <row r="18" spans="1:16" ht="14.25">
      <c r="A18" s="81"/>
      <c r="B18" s="77"/>
      <c r="C18" s="85"/>
      <c r="D18" s="87"/>
      <c r="E18" s="14"/>
      <c r="F18" s="16">
        <f>ScheduleA35[[#This Row],[Column5]]*ScheduleA35[[#This Row],[Column4]]</f>
        <v>0</v>
      </c>
      <c r="G18" s="66"/>
      <c r="H18" s="84">
        <f>SUM(ScheduleA35[[#This Row],[Column7]]*ScheduleA35[[#This Row],[Column4]])</f>
        <v>0</v>
      </c>
      <c r="I18" s="66"/>
      <c r="J18" s="67">
        <f>SUM(ScheduleA35[[#This Row],[Column9]]*ScheduleA35[[#This Row],[Column4]])</f>
        <v>0</v>
      </c>
      <c r="K18" s="66"/>
      <c r="L18" s="67">
        <f>SUM(K18*ScheduleA35[[#This Row],[Column4]])</f>
        <v>0</v>
      </c>
      <c r="M18" s="66"/>
      <c r="N18" s="67">
        <f>SUM(M18*ScheduleA35[[#This Row],[Column4]])</f>
        <v>0</v>
      </c>
      <c r="O18" s="66"/>
      <c r="P18" s="67">
        <f>SUM(O18*ScheduleA35[[#This Row],[Column4]])</f>
        <v>0</v>
      </c>
    </row>
    <row r="19" spans="1:16" ht="14.25">
      <c r="A19" s="81"/>
      <c r="B19" s="77"/>
      <c r="C19" s="85"/>
      <c r="D19" s="87"/>
      <c r="E19" s="14"/>
      <c r="F19" s="16">
        <f>ScheduleA35[[#This Row],[Column5]]*ScheduleA35[[#This Row],[Column4]]</f>
        <v>0</v>
      </c>
      <c r="G19" s="66"/>
      <c r="H19" s="84">
        <f>SUM(ScheduleA35[[#This Row],[Column7]]*ScheduleA35[[#This Row],[Column4]])</f>
        <v>0</v>
      </c>
      <c r="I19" s="66"/>
      <c r="J19" s="67">
        <f>SUM(ScheduleA35[[#This Row],[Column9]]*ScheduleA35[[#This Row],[Column4]])</f>
        <v>0</v>
      </c>
      <c r="K19" s="66"/>
      <c r="L19" s="67">
        <f>SUM(K19*ScheduleA35[[#This Row],[Column4]])</f>
        <v>0</v>
      </c>
      <c r="M19" s="66"/>
      <c r="N19" s="67">
        <f>SUM(M19*ScheduleA35[[#This Row],[Column4]])</f>
        <v>0</v>
      </c>
      <c r="O19" s="66"/>
      <c r="P19" s="67">
        <f>SUM(O19*ScheduleA35[[#This Row],[Column4]])</f>
        <v>0</v>
      </c>
    </row>
    <row r="20" spans="1:16" ht="14.25">
      <c r="A20" s="81"/>
      <c r="B20" s="78"/>
      <c r="C20" s="85"/>
      <c r="D20" s="87"/>
      <c r="E20" s="14"/>
      <c r="F20" s="16">
        <f>ScheduleA35[[#This Row],[Column5]]*ScheduleA35[[#This Row],[Column4]]</f>
        <v>0</v>
      </c>
      <c r="G20" s="66"/>
      <c r="H20" s="84">
        <f>SUM(ScheduleA35[[#This Row],[Column7]]*ScheduleA35[[#This Row],[Column4]])</f>
        <v>0</v>
      </c>
      <c r="I20" s="66"/>
      <c r="J20" s="67">
        <f>SUM(ScheduleA35[[#This Row],[Column9]]*ScheduleA35[[#This Row],[Column4]])</f>
        <v>0</v>
      </c>
      <c r="K20" s="66"/>
      <c r="L20" s="67">
        <f>SUM(K20*ScheduleA35[[#This Row],[Column4]])</f>
        <v>0</v>
      </c>
      <c r="M20" s="66"/>
      <c r="N20" s="67">
        <f>SUM(M20*ScheduleA35[[#This Row],[Column4]])</f>
        <v>0</v>
      </c>
      <c r="O20" s="66"/>
      <c r="P20" s="67">
        <f>SUM(O20*ScheduleA35[[#This Row],[Column4]])</f>
        <v>0</v>
      </c>
    </row>
    <row r="21" spans="1:16" ht="14.25">
      <c r="A21" s="81"/>
      <c r="B21" s="78"/>
      <c r="C21" s="85"/>
      <c r="D21" s="87"/>
      <c r="E21" s="14"/>
      <c r="F21" s="16">
        <f>ScheduleA35[[#This Row],[Column5]]*ScheduleA35[[#This Row],[Column4]]</f>
        <v>0</v>
      </c>
      <c r="G21" s="66"/>
      <c r="H21" s="84">
        <f>SUM(ScheduleA35[[#This Row],[Column7]]*ScheduleA35[[#This Row],[Column4]])</f>
        <v>0</v>
      </c>
      <c r="I21" s="66"/>
      <c r="J21" s="67">
        <f>SUM(ScheduleA35[[#This Row],[Column9]]*ScheduleA35[[#This Row],[Column4]])</f>
        <v>0</v>
      </c>
      <c r="K21" s="66"/>
      <c r="L21" s="67">
        <f>SUM(K21*ScheduleA35[[#This Row],[Column4]])</f>
        <v>0</v>
      </c>
      <c r="M21" s="66"/>
      <c r="N21" s="67">
        <f>SUM(M21*ScheduleA35[[#This Row],[Column4]])</f>
        <v>0</v>
      </c>
      <c r="O21" s="66"/>
      <c r="P21" s="67">
        <f>SUM(O21*ScheduleA35[[#This Row],[Column4]])</f>
        <v>0</v>
      </c>
    </row>
    <row r="22" spans="1:16" ht="14.25">
      <c r="A22" s="81"/>
      <c r="B22" s="78"/>
      <c r="C22" s="85"/>
      <c r="D22" s="87"/>
      <c r="E22" s="14"/>
      <c r="F22" s="16">
        <f>ScheduleA35[[#This Row],[Column5]]*ScheduleA35[[#This Row],[Column4]]</f>
        <v>0</v>
      </c>
      <c r="G22" s="66"/>
      <c r="H22" s="84">
        <f>SUM(ScheduleA35[[#This Row],[Column7]]*ScheduleA35[[#This Row],[Column4]])</f>
        <v>0</v>
      </c>
      <c r="I22" s="66"/>
      <c r="J22" s="67">
        <f>SUM(ScheduleA35[[#This Row],[Column9]]*ScheduleA35[[#This Row],[Column4]])</f>
        <v>0</v>
      </c>
      <c r="K22" s="66"/>
      <c r="L22" s="67">
        <f>SUM(K22*ScheduleA35[[#This Row],[Column4]])</f>
        <v>0</v>
      </c>
      <c r="M22" s="66"/>
      <c r="N22" s="67">
        <f>SUM(M22*ScheduleA35[[#This Row],[Column4]])</f>
        <v>0</v>
      </c>
      <c r="O22" s="66"/>
      <c r="P22" s="67">
        <f>SUM(O22*ScheduleA35[[#This Row],[Column4]])</f>
        <v>0</v>
      </c>
    </row>
    <row r="23" spans="1:16" ht="14.25">
      <c r="A23" s="81"/>
      <c r="B23" s="77"/>
      <c r="C23" s="85"/>
      <c r="D23" s="87"/>
      <c r="E23" s="14"/>
      <c r="F23" s="16">
        <f>ScheduleA35[[#This Row],[Column5]]*ScheduleA35[[#This Row],[Column4]]</f>
        <v>0</v>
      </c>
      <c r="G23" s="66"/>
      <c r="H23" s="84">
        <f>SUM(ScheduleA35[[#This Row],[Column7]]*ScheduleA35[[#This Row],[Column4]])</f>
        <v>0</v>
      </c>
      <c r="I23" s="66"/>
      <c r="J23" s="67">
        <f>SUM(ScheduleA35[[#This Row],[Column9]]*ScheduleA35[[#This Row],[Column4]])</f>
        <v>0</v>
      </c>
      <c r="K23" s="66"/>
      <c r="L23" s="67">
        <f>SUM(K23*ScheduleA35[[#This Row],[Column4]])</f>
        <v>0</v>
      </c>
      <c r="M23" s="66"/>
      <c r="N23" s="67">
        <f>SUM(M23*ScheduleA35[[#This Row],[Column4]])</f>
        <v>0</v>
      </c>
      <c r="O23" s="66"/>
      <c r="P23" s="67">
        <f>SUM(O23*ScheduleA35[[#This Row],[Column4]])</f>
        <v>0</v>
      </c>
    </row>
    <row r="24" spans="1:16" ht="14.25">
      <c r="A24" s="81"/>
      <c r="B24" s="77"/>
      <c r="C24" s="85"/>
      <c r="D24" s="87"/>
      <c r="E24" s="17"/>
      <c r="F24" s="16">
        <f>ScheduleA35[[#This Row],[Column5]]*ScheduleA35[[#This Row],[Column4]]</f>
        <v>0</v>
      </c>
      <c r="G24" s="66"/>
      <c r="H24" s="84">
        <f>SUM(ScheduleA35[[#This Row],[Column7]]*ScheduleA35[[#This Row],[Column4]])</f>
        <v>0</v>
      </c>
      <c r="I24" s="66"/>
      <c r="J24" s="67">
        <f>SUM(ScheduleA35[[#This Row],[Column9]]*ScheduleA35[[#This Row],[Column4]])</f>
        <v>0</v>
      </c>
      <c r="K24" s="66"/>
      <c r="L24" s="67">
        <f>SUM(K24*ScheduleA35[[#This Row],[Column4]])</f>
        <v>0</v>
      </c>
      <c r="M24" s="66"/>
      <c r="N24" s="67">
        <f>SUM(M24*ScheduleA35[[#This Row],[Column4]])</f>
        <v>0</v>
      </c>
      <c r="O24" s="66"/>
      <c r="P24" s="67">
        <f>SUM(O24*ScheduleA35[[#This Row],[Column4]])</f>
        <v>0</v>
      </c>
    </row>
    <row r="25" spans="1:16" ht="14.25">
      <c r="A25" s="81"/>
      <c r="B25" s="77"/>
      <c r="C25" s="85"/>
      <c r="D25" s="87"/>
      <c r="E25" s="14"/>
      <c r="F25" s="16">
        <f>ScheduleA35[[#This Row],[Column5]]*ScheduleA35[[#This Row],[Column4]]</f>
        <v>0</v>
      </c>
      <c r="G25" s="66"/>
      <c r="H25" s="84">
        <f>SUM(ScheduleA35[[#This Row],[Column7]]*ScheduleA35[[#This Row],[Column4]])</f>
        <v>0</v>
      </c>
      <c r="I25" s="66"/>
      <c r="J25" s="67">
        <f>SUM(ScheduleA35[[#This Row],[Column9]]*ScheduleA35[[#This Row],[Column4]])</f>
        <v>0</v>
      </c>
      <c r="K25" s="66"/>
      <c r="L25" s="67">
        <f>SUM(K25*ScheduleA35[[#This Row],[Column4]])</f>
        <v>0</v>
      </c>
      <c r="M25" s="66"/>
      <c r="N25" s="67">
        <f>SUM(M25*ScheduleA35[[#This Row],[Column4]])</f>
        <v>0</v>
      </c>
      <c r="O25" s="66"/>
      <c r="P25" s="67">
        <f>SUM(O25*ScheduleA35[[#This Row],[Column4]])</f>
        <v>0</v>
      </c>
    </row>
    <row r="26" spans="1:16">
      <c r="A26" s="19"/>
      <c r="B26" s="20"/>
      <c r="C26" s="86"/>
      <c r="D26" s="87"/>
      <c r="E26" s="17"/>
      <c r="F26" s="18">
        <f>ScheduleA35[[#This Row],[Column5]]*ScheduleA35[[#This Row],[Column4]]</f>
        <v>0</v>
      </c>
      <c r="G26" s="92"/>
      <c r="H26" s="93">
        <f>SUM(ScheduleA35[[#This Row],[Column7]]*ScheduleA35[[#This Row],[Column4]])</f>
        <v>0</v>
      </c>
      <c r="I26" s="92"/>
      <c r="J26" s="94">
        <f>SUM(ScheduleA35[[#This Row],[Column9]]*ScheduleA35[[#This Row],[Column4]])</f>
        <v>0</v>
      </c>
      <c r="K26" s="92"/>
      <c r="L26" s="94">
        <f>SUM(K26*ScheduleA35[[#This Row],[Column4]])</f>
        <v>0</v>
      </c>
      <c r="M26" s="92"/>
      <c r="N26" s="94">
        <f>SUM(M26*ScheduleA35[[#This Row],[Column4]])</f>
        <v>0</v>
      </c>
      <c r="O26" s="92"/>
      <c r="P26" s="94">
        <f>SUM(O26*ScheduleA35[[#This Row],[Column4]])</f>
        <v>0</v>
      </c>
    </row>
    <row r="27" spans="1:16" ht="13.5" thickBot="1">
      <c r="A27" s="22"/>
      <c r="B27" s="23" t="s">
        <v>21</v>
      </c>
      <c r="C27" s="22"/>
      <c r="D27" s="69"/>
      <c r="E27" s="73"/>
      <c r="F27" s="104">
        <f>SUM(F10:F25)</f>
        <v>0</v>
      </c>
      <c r="G27" s="74"/>
      <c r="H27" s="90">
        <f>SUM(H10:H25)</f>
        <v>0</v>
      </c>
      <c r="I27" s="74"/>
      <c r="J27" s="90">
        <f>SUM(J10:J25)</f>
        <v>0</v>
      </c>
      <c r="K27" s="74"/>
      <c r="L27" s="90">
        <f>SUM(L10:L25)</f>
        <v>0</v>
      </c>
      <c r="M27" s="74"/>
      <c r="N27" s="90">
        <f>SUM(N10:N25)</f>
        <v>0</v>
      </c>
      <c r="O27" s="74"/>
      <c r="P27" s="90">
        <f>SUM(P10:P25)</f>
        <v>0</v>
      </c>
    </row>
    <row r="28" spans="1:16" ht="13.5" thickTop="1">
      <c r="A28" s="22"/>
      <c r="B28" s="23"/>
      <c r="C28" s="22"/>
      <c r="D28" s="22"/>
      <c r="E28" s="72"/>
      <c r="F28" s="100"/>
      <c r="G28" s="70"/>
      <c r="H28" s="89"/>
      <c r="I28" s="70"/>
      <c r="J28" s="89"/>
      <c r="K28" s="70"/>
      <c r="L28" s="89"/>
      <c r="M28" s="70"/>
      <c r="N28" s="89"/>
      <c r="O28" s="70"/>
      <c r="P28" s="89"/>
    </row>
    <row r="29" spans="1:16" ht="28.15" customHeight="1" thickBot="1">
      <c r="A29" s="27" t="s">
        <v>22</v>
      </c>
      <c r="B29" s="53" t="s">
        <v>23</v>
      </c>
      <c r="C29" s="28"/>
      <c r="D29" s="29"/>
      <c r="E29" s="30"/>
      <c r="F29" s="31"/>
      <c r="G29" s="75"/>
      <c r="H29" s="76"/>
      <c r="I29" s="75"/>
      <c r="J29" s="76"/>
      <c r="K29" s="75"/>
      <c r="L29" s="76"/>
      <c r="M29" s="75"/>
      <c r="N29" s="76"/>
      <c r="O29" s="75"/>
      <c r="P29" s="76"/>
    </row>
    <row r="30" spans="1:16" ht="14.25">
      <c r="A30" s="81"/>
      <c r="B30" s="79"/>
      <c r="C30" s="80"/>
      <c r="D30" s="5"/>
      <c r="E30" s="14"/>
      <c r="F30" s="15">
        <f>ScheduleA3467[[#This Row],[Column5]]*ScheduleA3467[[#This Row],[Column4]]</f>
        <v>0</v>
      </c>
      <c r="G30" s="57"/>
      <c r="H30" s="67">
        <f>ScheduleA3467[[#This Row],[Column7]]*ScheduleA3467[[#This Row],[Column4]]</f>
        <v>0</v>
      </c>
      <c r="I30" s="57"/>
      <c r="J30" s="67">
        <f>SUM(I30*ScheduleA3467[[#This Row],[Column4]])</f>
        <v>0</v>
      </c>
      <c r="K30" s="57"/>
      <c r="L30" s="67">
        <f>SUM(K30*ScheduleA3467[[#This Row],[Column4]])</f>
        <v>0</v>
      </c>
      <c r="M30" s="57"/>
      <c r="N30" s="67">
        <f>SUM(M30*ScheduleA3467[[#This Row],[Column4]])</f>
        <v>0</v>
      </c>
      <c r="O30" s="57"/>
      <c r="P30" s="67">
        <f>SUM(O30*ScheduleA3467[[#This Row],[Column4]])</f>
        <v>0</v>
      </c>
    </row>
    <row r="31" spans="1:16" ht="14.25">
      <c r="A31" s="81"/>
      <c r="B31" s="79"/>
      <c r="C31" s="80"/>
      <c r="D31" s="5"/>
      <c r="E31" s="14"/>
      <c r="F31" s="16">
        <f>ScheduleA3467[[#This Row],[Column5]]*ScheduleA3467[[#This Row],[Column4]]</f>
        <v>0</v>
      </c>
      <c r="G31" s="57"/>
      <c r="H31" s="67">
        <f>ScheduleA3467[[#This Row],[Column7]]*ScheduleA3467[[#This Row],[Column4]]</f>
        <v>0</v>
      </c>
      <c r="I31" s="57"/>
      <c r="J31" s="67">
        <f>SUM(I31*ScheduleA3467[[#This Row],[Column4]])</f>
        <v>0</v>
      </c>
      <c r="K31" s="57"/>
      <c r="L31" s="67">
        <f>SUM(K31*ScheduleA3467[[#This Row],[Column4]])</f>
        <v>0</v>
      </c>
      <c r="M31" s="57"/>
      <c r="N31" s="67">
        <f>SUM(M31*ScheduleA3467[[#This Row],[Column4]])</f>
        <v>0</v>
      </c>
      <c r="O31" s="57"/>
      <c r="P31" s="67">
        <f>SUM(O31*ScheduleA3467[[#This Row],[Column4]])</f>
        <v>0</v>
      </c>
    </row>
    <row r="32" spans="1:16" ht="14.25">
      <c r="A32" s="81"/>
      <c r="B32" s="79"/>
      <c r="C32" s="80"/>
      <c r="D32" s="5"/>
      <c r="E32" s="14"/>
      <c r="F32" s="16">
        <f>ScheduleA3467[[#This Row],[Column5]]*ScheduleA3467[[#This Row],[Column4]]</f>
        <v>0</v>
      </c>
      <c r="G32" s="57"/>
      <c r="H32" s="67">
        <f>ScheduleA3467[[#This Row],[Column7]]*ScheduleA3467[[#This Row],[Column4]]</f>
        <v>0</v>
      </c>
      <c r="I32" s="57"/>
      <c r="J32" s="67">
        <f>SUM(I32*ScheduleA3467[[#This Row],[Column4]])</f>
        <v>0</v>
      </c>
      <c r="K32" s="57"/>
      <c r="L32" s="67">
        <f>SUM(K32*ScheduleA3467[[#This Row],[Column4]])</f>
        <v>0</v>
      </c>
      <c r="M32" s="57"/>
      <c r="N32" s="67">
        <f>SUM(M32*ScheduleA3467[[#This Row],[Column4]])</f>
        <v>0</v>
      </c>
      <c r="O32" s="57"/>
      <c r="P32" s="67">
        <f>SUM(O32*ScheduleA3467[[#This Row],[Column4]])</f>
        <v>0</v>
      </c>
    </row>
    <row r="33" spans="1:16" ht="14.25">
      <c r="A33" s="81"/>
      <c r="B33" s="79"/>
      <c r="C33" s="80"/>
      <c r="D33" s="5"/>
      <c r="E33" s="14"/>
      <c r="F33" s="16">
        <f>ScheduleA3467[[#This Row],[Column5]]*ScheduleA3467[[#This Row],[Column4]]</f>
        <v>0</v>
      </c>
      <c r="G33" s="57"/>
      <c r="H33" s="67">
        <f>ScheduleA3467[[#This Row],[Column7]]*ScheduleA3467[[#This Row],[Column4]]</f>
        <v>0</v>
      </c>
      <c r="I33" s="57"/>
      <c r="J33" s="67">
        <f>SUM(I33*ScheduleA3467[[#This Row],[Column4]])</f>
        <v>0</v>
      </c>
      <c r="K33" s="57"/>
      <c r="L33" s="67">
        <f>SUM(K33*ScheduleA3467[[#This Row],[Column4]])</f>
        <v>0</v>
      </c>
      <c r="M33" s="57"/>
      <c r="N33" s="67">
        <f>SUM(M33*ScheduleA3467[[#This Row],[Column4]])</f>
        <v>0</v>
      </c>
      <c r="O33" s="57"/>
      <c r="P33" s="67">
        <f>SUM(O33*ScheduleA3467[[#This Row],[Column4]])</f>
        <v>0</v>
      </c>
    </row>
    <row r="34" spans="1:16" ht="14.25">
      <c r="A34" s="81"/>
      <c r="B34" s="79"/>
      <c r="C34" s="80"/>
      <c r="D34" s="5"/>
      <c r="E34" s="14"/>
      <c r="F34" s="16">
        <f>ScheduleA3467[[#This Row],[Column5]]*ScheduleA3467[[#This Row],[Column4]]</f>
        <v>0</v>
      </c>
      <c r="G34" s="57"/>
      <c r="H34" s="67">
        <f>ScheduleA3467[[#This Row],[Column7]]*ScheduleA3467[[#This Row],[Column4]]</f>
        <v>0</v>
      </c>
      <c r="I34" s="57"/>
      <c r="J34" s="67">
        <f>SUM(I34*ScheduleA3467[[#This Row],[Column4]])</f>
        <v>0</v>
      </c>
      <c r="K34" s="57"/>
      <c r="L34" s="67">
        <f>SUM(K34*ScheduleA3467[[#This Row],[Column4]])</f>
        <v>0</v>
      </c>
      <c r="M34" s="57"/>
      <c r="N34" s="67">
        <f>SUM(M34*ScheduleA3467[[#This Row],[Column4]])</f>
        <v>0</v>
      </c>
      <c r="O34" s="57"/>
      <c r="P34" s="67">
        <f>SUM(O34*ScheduleA3467[[#This Row],[Column4]])</f>
        <v>0</v>
      </c>
    </row>
    <row r="35" spans="1:16" ht="14.25">
      <c r="A35" s="81"/>
      <c r="B35" s="79"/>
      <c r="C35" s="80"/>
      <c r="D35" s="5"/>
      <c r="E35" s="14"/>
      <c r="F35" s="16">
        <f>ScheduleA3467[[#This Row],[Column5]]*ScheduleA3467[[#This Row],[Column4]]</f>
        <v>0</v>
      </c>
      <c r="G35" s="57"/>
      <c r="H35" s="67">
        <f>ScheduleA3467[[#This Row],[Column7]]*ScheduleA3467[[#This Row],[Column4]]</f>
        <v>0</v>
      </c>
      <c r="I35" s="57"/>
      <c r="J35" s="67">
        <f>SUM(I35*ScheduleA3467[[#This Row],[Column4]])</f>
        <v>0</v>
      </c>
      <c r="K35" s="57"/>
      <c r="L35" s="67">
        <f>SUM(K35*ScheduleA3467[[#This Row],[Column4]])</f>
        <v>0</v>
      </c>
      <c r="M35" s="57"/>
      <c r="N35" s="67">
        <f>SUM(M35*ScheduleA3467[[#This Row],[Column4]])</f>
        <v>0</v>
      </c>
      <c r="O35" s="57"/>
      <c r="P35" s="67">
        <f>SUM(O35*ScheduleA3467[[#This Row],[Column4]])</f>
        <v>0</v>
      </c>
    </row>
    <row r="36" spans="1:16" ht="14.25">
      <c r="A36" s="81"/>
      <c r="B36" s="79"/>
      <c r="C36" s="80"/>
      <c r="D36" s="5"/>
      <c r="E36" s="14"/>
      <c r="F36" s="16">
        <f>ScheduleA3467[[#This Row],[Column5]]*ScheduleA3467[[#This Row],[Column4]]</f>
        <v>0</v>
      </c>
      <c r="G36" s="57"/>
      <c r="H36" s="67">
        <f>ScheduleA3467[[#This Row],[Column7]]*ScheduleA3467[[#This Row],[Column4]]</f>
        <v>0</v>
      </c>
      <c r="I36" s="57"/>
      <c r="J36" s="67">
        <f>SUM(I36*ScheduleA3467[[#This Row],[Column4]])</f>
        <v>0</v>
      </c>
      <c r="K36" s="57"/>
      <c r="L36" s="67">
        <f>SUM(K36*ScheduleA3467[[#This Row],[Column4]])</f>
        <v>0</v>
      </c>
      <c r="M36" s="57"/>
      <c r="N36" s="67">
        <f>SUM(M36*ScheduleA3467[[#This Row],[Column4]])</f>
        <v>0</v>
      </c>
      <c r="O36" s="57"/>
      <c r="P36" s="67">
        <f>SUM(O36*ScheduleA3467[[#This Row],[Column4]])</f>
        <v>0</v>
      </c>
    </row>
    <row r="37" spans="1:16" ht="14.25">
      <c r="A37" s="81"/>
      <c r="B37" s="79"/>
      <c r="C37" s="80"/>
      <c r="D37" s="5"/>
      <c r="E37" s="14"/>
      <c r="F37" s="16">
        <f>ScheduleA3467[[#This Row],[Column5]]*ScheduleA3467[[#This Row],[Column4]]</f>
        <v>0</v>
      </c>
      <c r="G37" s="57"/>
      <c r="H37" s="67">
        <f>ScheduleA3467[[#This Row],[Column7]]*ScheduleA3467[[#This Row],[Column4]]</f>
        <v>0</v>
      </c>
      <c r="I37" s="57"/>
      <c r="J37" s="67">
        <f>SUM(I37*ScheduleA3467[[#This Row],[Column4]])</f>
        <v>0</v>
      </c>
      <c r="K37" s="57"/>
      <c r="L37" s="67">
        <f>SUM(K37*ScheduleA3467[[#This Row],[Column4]])</f>
        <v>0</v>
      </c>
      <c r="M37" s="57"/>
      <c r="N37" s="67">
        <f>SUM(M37*ScheduleA3467[[#This Row],[Column4]])</f>
        <v>0</v>
      </c>
      <c r="O37" s="57"/>
      <c r="P37" s="67">
        <f>SUM(O37*ScheduleA3467[[#This Row],[Column4]])</f>
        <v>0</v>
      </c>
    </row>
    <row r="38" spans="1:16" ht="14.25">
      <c r="A38" s="81"/>
      <c r="B38" s="79"/>
      <c r="C38" s="80"/>
      <c r="D38" s="5"/>
      <c r="E38" s="14"/>
      <c r="F38" s="16">
        <f>ScheduleA3467[[#This Row],[Column5]]*ScheduleA3467[[#This Row],[Column4]]</f>
        <v>0</v>
      </c>
      <c r="G38" s="57"/>
      <c r="H38" s="67">
        <f>ScheduleA3467[[#This Row],[Column7]]*ScheduleA3467[[#This Row],[Column4]]</f>
        <v>0</v>
      </c>
      <c r="I38" s="57"/>
      <c r="J38" s="67">
        <f>SUM(I38*ScheduleA3467[[#This Row],[Column4]])</f>
        <v>0</v>
      </c>
      <c r="K38" s="57"/>
      <c r="L38" s="67">
        <f>SUM(K38*ScheduleA3467[[#This Row],[Column4]])</f>
        <v>0</v>
      </c>
      <c r="M38" s="57"/>
      <c r="N38" s="67">
        <f>SUM(M38*ScheduleA3467[[#This Row],[Column4]])</f>
        <v>0</v>
      </c>
      <c r="O38" s="57"/>
      <c r="P38" s="67">
        <f>SUM(O38*ScheduleA3467[[#This Row],[Column4]])</f>
        <v>0</v>
      </c>
    </row>
    <row r="39" spans="1:16" ht="14.25">
      <c r="A39" s="81"/>
      <c r="B39" s="79"/>
      <c r="C39" s="80"/>
      <c r="D39" s="5"/>
      <c r="E39" s="14"/>
      <c r="F39" s="16">
        <f>ScheduleA3467[[#This Row],[Column5]]*ScheduleA3467[[#This Row],[Column4]]</f>
        <v>0</v>
      </c>
      <c r="G39" s="57"/>
      <c r="H39" s="67">
        <f>ScheduleA3467[[#This Row],[Column7]]*ScheduleA3467[[#This Row],[Column4]]</f>
        <v>0</v>
      </c>
      <c r="I39" s="57"/>
      <c r="J39" s="67">
        <f>SUM(I39*ScheduleA3467[[#This Row],[Column4]])</f>
        <v>0</v>
      </c>
      <c r="K39" s="57"/>
      <c r="L39" s="67">
        <f>SUM(K39*ScheduleA3467[[#This Row],[Column4]])</f>
        <v>0</v>
      </c>
      <c r="M39" s="57"/>
      <c r="N39" s="67">
        <f>SUM(M39*ScheduleA3467[[#This Row],[Column4]])</f>
        <v>0</v>
      </c>
      <c r="O39" s="57"/>
      <c r="P39" s="67">
        <f>SUM(O39*ScheduleA3467[[#This Row],[Column4]])</f>
        <v>0</v>
      </c>
    </row>
    <row r="40" spans="1:16" ht="14.25">
      <c r="A40" s="81"/>
      <c r="B40" s="79"/>
      <c r="C40" s="80"/>
      <c r="D40" s="5"/>
      <c r="E40" s="14"/>
      <c r="F40" s="16">
        <f>ScheduleA3467[[#This Row],[Column5]]*ScheduleA3467[[#This Row],[Column4]]</f>
        <v>0</v>
      </c>
      <c r="G40" s="57"/>
      <c r="H40" s="67">
        <f>ScheduleA3467[[#This Row],[Column7]]*ScheduleA3467[[#This Row],[Column4]]</f>
        <v>0</v>
      </c>
      <c r="I40" s="57"/>
      <c r="J40" s="67">
        <f>SUM(I40*ScheduleA3467[[#This Row],[Column4]])</f>
        <v>0</v>
      </c>
      <c r="K40" s="57"/>
      <c r="L40" s="67">
        <f>SUM(K40*ScheduleA3467[[#This Row],[Column4]])</f>
        <v>0</v>
      </c>
      <c r="M40" s="57"/>
      <c r="N40" s="67">
        <f>SUM(M40*ScheduleA3467[[#This Row],[Column4]])</f>
        <v>0</v>
      </c>
      <c r="O40" s="57"/>
      <c r="P40" s="67">
        <f>SUM(O40*ScheduleA3467[[#This Row],[Column4]])</f>
        <v>0</v>
      </c>
    </row>
    <row r="41" spans="1:16" ht="14.25">
      <c r="A41" s="81"/>
      <c r="B41" s="79"/>
      <c r="C41" s="80"/>
      <c r="D41" s="5"/>
      <c r="E41" s="14"/>
      <c r="F41" s="16">
        <f>ScheduleA3467[[#This Row],[Column5]]*ScheduleA3467[[#This Row],[Column4]]</f>
        <v>0</v>
      </c>
      <c r="G41" s="57"/>
      <c r="H41" s="67">
        <f>ScheduleA3467[[#This Row],[Column7]]*ScheduleA3467[[#This Row],[Column4]]</f>
        <v>0</v>
      </c>
      <c r="I41" s="57"/>
      <c r="J41" s="67">
        <f>SUM(I41*ScheduleA3467[[#This Row],[Column4]])</f>
        <v>0</v>
      </c>
      <c r="K41" s="57"/>
      <c r="L41" s="67">
        <f>SUM(K41*ScheduleA3467[[#This Row],[Column4]])</f>
        <v>0</v>
      </c>
      <c r="M41" s="57"/>
      <c r="N41" s="67">
        <f>SUM(M41*ScheduleA3467[[#This Row],[Column4]])</f>
        <v>0</v>
      </c>
      <c r="O41" s="57"/>
      <c r="P41" s="67">
        <f>SUM(O41*ScheduleA3467[[#This Row],[Column4]])</f>
        <v>0</v>
      </c>
    </row>
    <row r="42" spans="1:16" ht="14.25">
      <c r="A42" s="81"/>
      <c r="B42" s="79"/>
      <c r="C42" s="80"/>
      <c r="D42" s="5"/>
      <c r="E42" s="14"/>
      <c r="F42" s="16">
        <f>ScheduleA3467[[#This Row],[Column5]]*ScheduleA3467[[#This Row],[Column4]]</f>
        <v>0</v>
      </c>
      <c r="G42" s="57"/>
      <c r="H42" s="67">
        <f>ScheduleA3467[[#This Row],[Column7]]*ScheduleA3467[[#This Row],[Column4]]</f>
        <v>0</v>
      </c>
      <c r="I42" s="57"/>
      <c r="J42" s="67">
        <f>SUM(I42*ScheduleA3467[[#This Row],[Column4]])</f>
        <v>0</v>
      </c>
      <c r="K42" s="57"/>
      <c r="L42" s="67">
        <f>SUM(K42*ScheduleA3467[[#This Row],[Column4]])</f>
        <v>0</v>
      </c>
      <c r="M42" s="57"/>
      <c r="N42" s="67">
        <f>SUM(M42*ScheduleA3467[[#This Row],[Column4]])</f>
        <v>0</v>
      </c>
      <c r="O42" s="57"/>
      <c r="P42" s="67">
        <f>SUM(O42*ScheduleA3467[[#This Row],[Column4]])</f>
        <v>0</v>
      </c>
    </row>
    <row r="43" spans="1:16" ht="14.25">
      <c r="A43" s="81"/>
      <c r="B43" s="79"/>
      <c r="C43" s="80"/>
      <c r="D43" s="5"/>
      <c r="E43" s="14"/>
      <c r="F43" s="16">
        <f>ScheduleA3467[[#This Row],[Column5]]*ScheduleA3467[[#This Row],[Column4]]</f>
        <v>0</v>
      </c>
      <c r="G43" s="57"/>
      <c r="H43" s="67">
        <f>ScheduleA3467[[#This Row],[Column7]]*ScheduleA3467[[#This Row],[Column4]]</f>
        <v>0</v>
      </c>
      <c r="I43" s="57"/>
      <c r="J43" s="67">
        <f>SUM(I43*ScheduleA3467[[#This Row],[Column4]])</f>
        <v>0</v>
      </c>
      <c r="K43" s="57"/>
      <c r="L43" s="67">
        <f>SUM(K43*ScheduleA3467[[#This Row],[Column4]])</f>
        <v>0</v>
      </c>
      <c r="M43" s="57"/>
      <c r="N43" s="67">
        <f>SUM(M43*ScheduleA3467[[#This Row],[Column4]])</f>
        <v>0</v>
      </c>
      <c r="O43" s="57"/>
      <c r="P43" s="67">
        <f>SUM(O43*ScheduleA3467[[#This Row],[Column4]])</f>
        <v>0</v>
      </c>
    </row>
    <row r="44" spans="1:16" ht="14.25">
      <c r="A44" s="81"/>
      <c r="B44" s="79"/>
      <c r="C44" s="80"/>
      <c r="D44" s="5"/>
      <c r="E44" s="14"/>
      <c r="F44" s="16">
        <f>ScheduleA3467[[#This Row],[Column5]]*ScheduleA3467[[#This Row],[Column4]]</f>
        <v>0</v>
      </c>
      <c r="G44" s="57"/>
      <c r="H44" s="67">
        <f>ScheduleA3467[[#This Row],[Column7]]*ScheduleA3467[[#This Row],[Column4]]</f>
        <v>0</v>
      </c>
      <c r="I44" s="57"/>
      <c r="J44" s="67">
        <f>SUM(I44*ScheduleA3467[[#This Row],[Column4]])</f>
        <v>0</v>
      </c>
      <c r="K44" s="57"/>
      <c r="L44" s="67">
        <f>SUM(K44*ScheduleA3467[[#This Row],[Column4]])</f>
        <v>0</v>
      </c>
      <c r="M44" s="57"/>
      <c r="N44" s="67">
        <f>SUM(M44*ScheduleA3467[[#This Row],[Column4]])</f>
        <v>0</v>
      </c>
      <c r="O44" s="57"/>
      <c r="P44" s="67">
        <f>SUM(O44*ScheduleA3467[[#This Row],[Column4]])</f>
        <v>0</v>
      </c>
    </row>
    <row r="45" spans="1:16" ht="14.25">
      <c r="A45" s="81"/>
      <c r="B45" s="79"/>
      <c r="C45" s="80"/>
      <c r="D45" s="5"/>
      <c r="E45" s="17"/>
      <c r="F45" s="16">
        <f>ScheduleA3467[[#This Row],[Column5]]*ScheduleA3467[[#This Row],[Column4]]</f>
        <v>0</v>
      </c>
      <c r="G45" s="57"/>
      <c r="H45" s="67">
        <f>ScheduleA3467[[#This Row],[Column7]]*ScheduleA3467[[#This Row],[Column4]]</f>
        <v>0</v>
      </c>
      <c r="I45" s="57"/>
      <c r="J45" s="67">
        <f>SUM(I45*ScheduleA3467[[#This Row],[Column4]])</f>
        <v>0</v>
      </c>
      <c r="K45" s="57"/>
      <c r="L45" s="67">
        <f>SUM(K45*ScheduleA3467[[#This Row],[Column4]])</f>
        <v>0</v>
      </c>
      <c r="M45" s="57"/>
      <c r="N45" s="67">
        <f>SUM(M45*ScheduleA3467[[#This Row],[Column4]])</f>
        <v>0</v>
      </c>
      <c r="O45" s="57"/>
      <c r="P45" s="67">
        <f>SUM(O45*ScheduleA3467[[#This Row],[Column4]])</f>
        <v>0</v>
      </c>
    </row>
    <row r="46" spans="1:16" ht="14.25">
      <c r="A46" s="81"/>
      <c r="B46" s="79"/>
      <c r="C46" s="80"/>
      <c r="D46" s="5"/>
      <c r="E46" s="17"/>
      <c r="F46" s="16">
        <f>ScheduleA3467[[#This Row],[Column5]]*ScheduleA3467[[#This Row],[Column4]]</f>
        <v>0</v>
      </c>
      <c r="G46" s="57"/>
      <c r="H46" s="67">
        <f>ScheduleA3467[[#This Row],[Column7]]*ScheduleA3467[[#This Row],[Column4]]</f>
        <v>0</v>
      </c>
      <c r="I46" s="57"/>
      <c r="J46" s="67">
        <f>SUM(I46*ScheduleA3467[[#This Row],[Column4]])</f>
        <v>0</v>
      </c>
      <c r="K46" s="57"/>
      <c r="L46" s="67">
        <f>SUM(K46*ScheduleA3467[[#This Row],[Column4]])</f>
        <v>0</v>
      </c>
      <c r="M46" s="57"/>
      <c r="N46" s="67">
        <f>SUM(M46*ScheduleA3467[[#This Row],[Column4]])</f>
        <v>0</v>
      </c>
      <c r="O46" s="57"/>
      <c r="P46" s="67">
        <f>SUM(O46*ScheduleA3467[[#This Row],[Column4]])</f>
        <v>0</v>
      </c>
    </row>
    <row r="47" spans="1:16" ht="14.25">
      <c r="A47" s="81"/>
      <c r="B47" s="79"/>
      <c r="C47" s="80"/>
      <c r="D47" s="5"/>
      <c r="E47" s="17"/>
      <c r="F47" s="16">
        <f>ScheduleA3467[[#This Row],[Column5]]*ScheduleA3467[[#This Row],[Column4]]</f>
        <v>0</v>
      </c>
      <c r="G47" s="57"/>
      <c r="H47" s="67">
        <f>ScheduleA3467[[#This Row],[Column7]]*ScheduleA3467[[#This Row],[Column4]]</f>
        <v>0</v>
      </c>
      <c r="I47" s="57"/>
      <c r="J47" s="67">
        <f>SUM(I47*ScheduleA3467[[#This Row],[Column4]])</f>
        <v>0</v>
      </c>
      <c r="K47" s="57"/>
      <c r="L47" s="67">
        <f>SUM(K47*ScheduleA3467[[#This Row],[Column4]])</f>
        <v>0</v>
      </c>
      <c r="M47" s="57"/>
      <c r="N47" s="67">
        <f>SUM(M47*ScheduleA3467[[#This Row],[Column4]])</f>
        <v>0</v>
      </c>
      <c r="O47" s="57"/>
      <c r="P47" s="67">
        <f>SUM(O47*ScheduleA3467[[#This Row],[Column4]])</f>
        <v>0</v>
      </c>
    </row>
    <row r="48" spans="1:16" ht="14.25">
      <c r="A48" s="81"/>
      <c r="B48" s="79"/>
      <c r="C48" s="80"/>
      <c r="D48" s="5"/>
      <c r="E48" s="17"/>
      <c r="F48" s="16">
        <f>ScheduleA3467[[#This Row],[Column5]]*ScheduleA3467[[#This Row],[Column4]]</f>
        <v>0</v>
      </c>
      <c r="G48" s="57"/>
      <c r="H48" s="67">
        <f>ScheduleA3467[[#This Row],[Column7]]*ScheduleA3467[[#This Row],[Column4]]</f>
        <v>0</v>
      </c>
      <c r="I48" s="57"/>
      <c r="J48" s="67">
        <f>SUM(I48*ScheduleA3467[[#This Row],[Column4]])</f>
        <v>0</v>
      </c>
      <c r="K48" s="57"/>
      <c r="L48" s="67">
        <f>SUM(K48*ScheduleA3467[[#This Row],[Column4]])</f>
        <v>0</v>
      </c>
      <c r="M48" s="57"/>
      <c r="N48" s="67">
        <f>SUM(M48*ScheduleA3467[[#This Row],[Column4]])</f>
        <v>0</v>
      </c>
      <c r="O48" s="57"/>
      <c r="P48" s="67">
        <f>SUM(O48*ScheduleA3467[[#This Row],[Column4]])</f>
        <v>0</v>
      </c>
    </row>
    <row r="49" spans="1:16" ht="14.25">
      <c r="A49" s="81"/>
      <c r="B49" s="79"/>
      <c r="C49" s="80"/>
      <c r="D49" s="5"/>
      <c r="E49" s="17"/>
      <c r="F49" s="16">
        <f>ScheduleA3467[[#This Row],[Column5]]*ScheduleA3467[[#This Row],[Column4]]</f>
        <v>0</v>
      </c>
      <c r="G49" s="57"/>
      <c r="H49" s="67">
        <f>ScheduleA3467[[#This Row],[Column7]]*ScheduleA3467[[#This Row],[Column4]]</f>
        <v>0</v>
      </c>
      <c r="I49" s="57"/>
      <c r="J49" s="67">
        <f>SUM(I49*ScheduleA3467[[#This Row],[Column4]])</f>
        <v>0</v>
      </c>
      <c r="K49" s="57"/>
      <c r="L49" s="67">
        <f>SUM(K49*ScheduleA3467[[#This Row],[Column4]])</f>
        <v>0</v>
      </c>
      <c r="M49" s="57"/>
      <c r="N49" s="67">
        <f>SUM(M49*ScheduleA3467[[#This Row],[Column4]])</f>
        <v>0</v>
      </c>
      <c r="O49" s="57"/>
      <c r="P49" s="67">
        <f>SUM(O49*ScheduleA3467[[#This Row],[Column4]])</f>
        <v>0</v>
      </c>
    </row>
    <row r="50" spans="1:16" ht="14.25">
      <c r="A50" s="81"/>
      <c r="B50" s="79"/>
      <c r="C50" s="80"/>
      <c r="D50" s="5"/>
      <c r="E50" s="17"/>
      <c r="F50" s="16">
        <f>ScheduleA3467[[#This Row],[Column5]]*ScheduleA3467[[#This Row],[Column4]]</f>
        <v>0</v>
      </c>
      <c r="G50" s="57"/>
      <c r="H50" s="67">
        <f>ScheduleA3467[[#This Row],[Column7]]*ScheduleA3467[[#This Row],[Column4]]</f>
        <v>0</v>
      </c>
      <c r="I50" s="57"/>
      <c r="J50" s="67">
        <f>SUM(I50*ScheduleA3467[[#This Row],[Column4]])</f>
        <v>0</v>
      </c>
      <c r="K50" s="57"/>
      <c r="L50" s="67">
        <f>SUM(K50*ScheduleA3467[[#This Row],[Column4]])</f>
        <v>0</v>
      </c>
      <c r="M50" s="57"/>
      <c r="N50" s="67">
        <f>SUM(M50*ScheduleA3467[[#This Row],[Column4]])</f>
        <v>0</v>
      </c>
      <c r="O50" s="57"/>
      <c r="P50" s="67">
        <f>SUM(O50*ScheduleA3467[[#This Row],[Column4]])</f>
        <v>0</v>
      </c>
    </row>
    <row r="51" spans="1:16" ht="14.25">
      <c r="A51" s="81"/>
      <c r="B51" s="79"/>
      <c r="C51" s="80"/>
      <c r="D51" s="5"/>
      <c r="E51" s="17"/>
      <c r="F51" s="18">
        <f>ScheduleA3467[[#This Row],[Column5]]*ScheduleA3467[[#This Row],[Column4]]</f>
        <v>0</v>
      </c>
      <c r="G51" s="57"/>
      <c r="H51" s="67">
        <f>ScheduleA3467[[#This Row],[Column7]]*ScheduleA3467[[#This Row],[Column4]]</f>
        <v>0</v>
      </c>
      <c r="I51" s="57"/>
      <c r="J51" s="67">
        <f>SUM(I51*ScheduleA3467[[#This Row],[Column4]])</f>
        <v>0</v>
      </c>
      <c r="K51" s="57"/>
      <c r="L51" s="67">
        <f>SUM(K51*ScheduleA3467[[#This Row],[Column4]])</f>
        <v>0</v>
      </c>
      <c r="M51" s="57"/>
      <c r="N51" s="67">
        <f>SUM(M51*ScheduleA3467[[#This Row],[Column4]])</f>
        <v>0</v>
      </c>
      <c r="O51" s="57"/>
      <c r="P51" s="67">
        <f>SUM(O51*ScheduleA3467[[#This Row],[Column4]])</f>
        <v>0</v>
      </c>
    </row>
    <row r="52" spans="1:16" ht="14.25">
      <c r="A52" s="81"/>
      <c r="B52" s="79"/>
      <c r="C52" s="80"/>
      <c r="D52" s="5"/>
      <c r="E52" s="17"/>
      <c r="F52" s="16">
        <f>ScheduleA3467[[#This Row],[Column5]]*ScheduleA3467[[#This Row],[Column4]]</f>
        <v>0</v>
      </c>
      <c r="G52" s="57"/>
      <c r="H52" s="67">
        <f>ScheduleA3467[[#This Row],[Column7]]*ScheduleA3467[[#This Row],[Column4]]</f>
        <v>0</v>
      </c>
      <c r="I52" s="57"/>
      <c r="J52" s="67">
        <f>SUM(I52*ScheduleA3467[[#This Row],[Column4]])</f>
        <v>0</v>
      </c>
      <c r="K52" s="57"/>
      <c r="L52" s="67">
        <f>SUM(K52*ScheduleA3467[[#This Row],[Column4]])</f>
        <v>0</v>
      </c>
      <c r="M52" s="57"/>
      <c r="N52" s="67">
        <f>SUM(M52*ScheduleA3467[[#This Row],[Column4]])</f>
        <v>0</v>
      </c>
      <c r="O52" s="57"/>
      <c r="P52" s="67">
        <f>SUM(O52*ScheduleA3467[[#This Row],[Column4]])</f>
        <v>0</v>
      </c>
    </row>
    <row r="53" spans="1:16">
      <c r="A53" s="32"/>
      <c r="B53" s="20"/>
      <c r="C53" s="21"/>
      <c r="D53" s="91"/>
      <c r="E53" s="17"/>
      <c r="F53" s="16">
        <f>ScheduleA3467[[#This Row],[Column5]]*ScheduleA3467[[#This Row],[Column4]]</f>
        <v>0</v>
      </c>
      <c r="G53" s="57"/>
      <c r="H53" s="67">
        <f>ScheduleA3467[[#This Row],[Column7]]*ScheduleA3467[[#This Row],[Column4]]</f>
        <v>0</v>
      </c>
      <c r="I53" s="57"/>
      <c r="J53" s="67">
        <f>SUM(I53*ScheduleA3467[[#This Row],[Column4]])</f>
        <v>0</v>
      </c>
      <c r="K53" s="57"/>
      <c r="L53" s="67">
        <f>SUM(K53*ScheduleA3467[[#This Row],[Column4]])</f>
        <v>0</v>
      </c>
      <c r="M53" s="57"/>
      <c r="N53" s="67">
        <f>SUM(M53*ScheduleA3467[[#This Row],[Column4]])</f>
        <v>0</v>
      </c>
      <c r="O53" s="57"/>
      <c r="P53" s="67">
        <f>SUM(O53*ScheduleA3467[[#This Row],[Column4]])</f>
        <v>0</v>
      </c>
    </row>
    <row r="54" spans="1:16" ht="13.5" thickBot="1">
      <c r="A54" s="19"/>
      <c r="B54" s="20"/>
      <c r="C54" s="21"/>
      <c r="D54" s="91"/>
      <c r="E54" s="108"/>
      <c r="F54" s="98">
        <f>ScheduleA3467[[#This Row],[Column5]]*ScheduleA3467[[#This Row],[Column4]]</f>
        <v>0</v>
      </c>
      <c r="G54" s="105"/>
      <c r="H54" s="99">
        <f>ScheduleA3467[[#This Row],[Column7]]*ScheduleA3467[[#This Row],[Column4]]</f>
        <v>0</v>
      </c>
      <c r="I54" s="105"/>
      <c r="J54" s="99">
        <f>SUM(I54*ScheduleA3467[[#This Row],[Column4]])</f>
        <v>0</v>
      </c>
      <c r="K54" s="105"/>
      <c r="L54" s="99">
        <f>SUM(K54*ScheduleA3467[[#This Row],[Column4]])</f>
        <v>0</v>
      </c>
      <c r="M54" s="105"/>
      <c r="N54" s="99">
        <f>SUM(M54*ScheduleA3467[[#This Row],[Column4]])</f>
        <v>0</v>
      </c>
      <c r="O54" s="105"/>
      <c r="P54" s="99">
        <f>SUM(O54*ScheduleA3467[[#This Row],[Column4]])</f>
        <v>0</v>
      </c>
    </row>
    <row r="55" spans="1:16" ht="14.25">
      <c r="A55" s="22"/>
      <c r="B55" s="26" t="s">
        <v>24</v>
      </c>
      <c r="C55" s="80"/>
      <c r="D55" s="106"/>
      <c r="E55" s="24"/>
      <c r="F55" s="107">
        <f>SUBTOTAL(109,ScheduleA3467[Column6])</f>
        <v>0</v>
      </c>
      <c r="G55" s="69"/>
      <c r="H55" s="68">
        <f>SUM(H30:H53)</f>
        <v>0</v>
      </c>
      <c r="I55" s="69"/>
      <c r="J55" s="68">
        <f>SUM(J30:J53)</f>
        <v>0</v>
      </c>
      <c r="K55" s="69"/>
      <c r="L55" s="68">
        <f>SUM(L30:L53)</f>
        <v>0</v>
      </c>
      <c r="M55" s="69"/>
      <c r="N55" s="68">
        <f>SUM(N30:N53)</f>
        <v>0</v>
      </c>
      <c r="O55" s="69"/>
      <c r="P55" s="68">
        <f>SUM(P30:P53)</f>
        <v>0</v>
      </c>
    </row>
    <row r="56" spans="1:16">
      <c r="A56" s="22"/>
      <c r="B56" s="23" t="s">
        <v>11</v>
      </c>
      <c r="C56" s="22"/>
      <c r="D56" s="22"/>
      <c r="E56" s="24"/>
      <c r="F56" s="63">
        <f>ScheduleA3467[[#Totals],[Column6]]*0.103</f>
        <v>0</v>
      </c>
      <c r="G56" s="54"/>
      <c r="H56" s="55">
        <f>H55*0.103</f>
        <v>0</v>
      </c>
      <c r="I56" s="54"/>
      <c r="J56" s="55">
        <f>J55*0.103</f>
        <v>0</v>
      </c>
      <c r="K56" s="54"/>
      <c r="L56" s="55">
        <f>L55*0.103</f>
        <v>0</v>
      </c>
      <c r="M56" s="54"/>
      <c r="N56" s="55">
        <f>N55*0.103</f>
        <v>0</v>
      </c>
      <c r="O56" s="54"/>
      <c r="P56" s="55">
        <f>P55*0.102</f>
        <v>0</v>
      </c>
    </row>
    <row r="57" spans="1:16" ht="13.5" thickBot="1">
      <c r="A57" s="22"/>
      <c r="B57" s="23" t="s">
        <v>25</v>
      </c>
      <c r="C57" s="22"/>
      <c r="D57" s="22"/>
      <c r="E57" s="73"/>
      <c r="F57" s="104">
        <f>ScheduleA3467[[#Totals],[Column6]]+F56</f>
        <v>0</v>
      </c>
      <c r="G57" s="74"/>
      <c r="H57" s="90">
        <f>SUM(H55:H56)</f>
        <v>0</v>
      </c>
      <c r="I57" s="74"/>
      <c r="J57" s="90">
        <f>SUM(J55:J56)</f>
        <v>0</v>
      </c>
      <c r="K57" s="74"/>
      <c r="L57" s="90">
        <f>SUM(L55:L56)</f>
        <v>0</v>
      </c>
      <c r="M57" s="74"/>
      <c r="N57" s="90">
        <f>SUM(N55:N56)</f>
        <v>0</v>
      </c>
      <c r="O57" s="74"/>
      <c r="P57" s="90">
        <f>SUM(P55:P56)</f>
        <v>0</v>
      </c>
    </row>
    <row r="58" spans="1:16" ht="13.5" thickTop="1">
      <c r="A58" s="22"/>
      <c r="B58" s="22"/>
      <c r="C58" s="22"/>
      <c r="D58" s="22"/>
      <c r="E58" s="24"/>
      <c r="F58" s="25"/>
      <c r="G58" s="54"/>
      <c r="H58" s="56"/>
      <c r="I58" s="54"/>
      <c r="J58" s="56"/>
      <c r="K58" s="54"/>
      <c r="L58" s="56"/>
      <c r="M58" s="54"/>
      <c r="N58" s="56"/>
      <c r="O58" s="54"/>
      <c r="P58" s="56"/>
    </row>
    <row r="59" spans="1:16">
      <c r="A59" s="33"/>
      <c r="B59" s="82" t="s">
        <v>11</v>
      </c>
      <c r="C59" s="34"/>
      <c r="D59" s="35"/>
      <c r="E59" s="36"/>
      <c r="F59" s="37">
        <f>F56</f>
        <v>0</v>
      </c>
      <c r="G59" s="36"/>
      <c r="H59" s="37">
        <f>H56</f>
        <v>0</v>
      </c>
      <c r="I59" s="36"/>
      <c r="J59" s="37">
        <f>J56</f>
        <v>0</v>
      </c>
      <c r="K59" s="36"/>
      <c r="L59" s="37">
        <f>L56</f>
        <v>0</v>
      </c>
      <c r="M59" s="36"/>
      <c r="N59" s="37">
        <f>N56</f>
        <v>0</v>
      </c>
      <c r="O59" s="36"/>
      <c r="P59" s="37">
        <f>P56</f>
        <v>0</v>
      </c>
    </row>
    <row r="60" spans="1:16">
      <c r="A60" s="38"/>
      <c r="B60" s="39"/>
      <c r="C60" s="40"/>
      <c r="D60" s="41"/>
      <c r="E60" s="42"/>
      <c r="F60" s="43"/>
      <c r="G60" s="58"/>
      <c r="H60" s="57"/>
      <c r="I60" s="58"/>
      <c r="J60" s="57"/>
      <c r="K60" s="58"/>
      <c r="L60" s="57"/>
      <c r="M60" s="58"/>
      <c r="N60" s="57"/>
      <c r="O60" s="58"/>
      <c r="P60" s="57"/>
    </row>
    <row r="61" spans="1:16">
      <c r="A61" s="44"/>
      <c r="B61" s="45" t="s">
        <v>26</v>
      </c>
      <c r="C61" s="46"/>
      <c r="D61" s="41"/>
      <c r="E61" s="47"/>
      <c r="F61" s="48">
        <f>SUM(F59+F63)</f>
        <v>0</v>
      </c>
      <c r="G61" s="59"/>
      <c r="H61" s="60">
        <f>SUM(H27+H57)</f>
        <v>0</v>
      </c>
      <c r="I61" s="59"/>
      <c r="J61" s="60">
        <f>SUM(J27+J57)</f>
        <v>0</v>
      </c>
      <c r="K61" s="59"/>
      <c r="L61" s="60">
        <f>L63+L59</f>
        <v>0</v>
      </c>
      <c r="M61" s="59"/>
      <c r="N61" s="60">
        <f>N63+N59</f>
        <v>0</v>
      </c>
      <c r="O61" s="59"/>
      <c r="P61" s="60">
        <f>P63+P59</f>
        <v>0</v>
      </c>
    </row>
    <row r="62" spans="1:16">
      <c r="A62" s="44"/>
      <c r="B62" s="45"/>
      <c r="C62" s="46"/>
      <c r="D62" s="41"/>
      <c r="E62" s="47"/>
      <c r="F62" s="48"/>
      <c r="G62" s="59"/>
      <c r="H62" s="60"/>
      <c r="I62" s="59"/>
      <c r="J62" s="60"/>
      <c r="K62" s="59"/>
      <c r="L62" s="60"/>
      <c r="M62" s="59"/>
      <c r="N62" s="60"/>
      <c r="O62" s="59"/>
      <c r="P62" s="60"/>
    </row>
    <row r="63" spans="1:16">
      <c r="A63" s="44"/>
      <c r="B63" s="45" t="s">
        <v>27</v>
      </c>
      <c r="C63" s="46"/>
      <c r="D63" s="41"/>
      <c r="E63" s="47"/>
      <c r="F63" s="48">
        <f>SUM(ScheduleA3467[[#Totals],[Column6]]+F27)</f>
        <v>0</v>
      </c>
      <c r="G63" s="59"/>
      <c r="H63" s="60">
        <f>SUM(ScheduleA3467[[#Totals],[Column6]]+H27)</f>
        <v>0</v>
      </c>
      <c r="I63" s="59"/>
      <c r="J63" s="60">
        <f>SUM(ScheduleA3467[[#Totals],[Column6]]+J27)</f>
        <v>0</v>
      </c>
      <c r="K63" s="59"/>
      <c r="L63" s="60">
        <f>SUM(ScheduleA3467[[#Totals],[Column6]]+L27)</f>
        <v>0</v>
      </c>
      <c r="M63" s="59"/>
      <c r="N63" s="60">
        <f>SUM(ScheduleA3467[[#Totals],[Column6]]+N27)</f>
        <v>0</v>
      </c>
      <c r="O63" s="59"/>
      <c r="P63" s="60">
        <f>SUM(ScheduleA3467[[#Totals],[Column6]]+P27)</f>
        <v>0</v>
      </c>
    </row>
    <row r="64" spans="1:16">
      <c r="A64" s="44"/>
      <c r="B64" s="45"/>
      <c r="C64" s="46"/>
      <c r="D64" s="41"/>
      <c r="E64" s="47"/>
      <c r="F64" s="48"/>
      <c r="G64" s="59"/>
      <c r="H64" s="60"/>
      <c r="I64" s="59"/>
      <c r="J64" s="60"/>
      <c r="K64" s="59"/>
      <c r="L64" s="60"/>
      <c r="M64" s="59"/>
      <c r="N64" s="60"/>
      <c r="O64" s="59"/>
      <c r="P64" s="60"/>
    </row>
    <row r="65" spans="1:16">
      <c r="A65" s="38"/>
      <c r="B65" s="49" t="s">
        <v>28</v>
      </c>
      <c r="C65" s="40"/>
      <c r="D65" s="50"/>
      <c r="E65" s="42"/>
      <c r="F65" s="48">
        <f>SUM(ScheduleA3467[[#Totals],[Column6]]+F27)</f>
        <v>0</v>
      </c>
      <c r="G65" s="58"/>
      <c r="H65" s="60">
        <f>SUM(ScheduleA3467[[#Totals],[Column6]]+H27)</f>
        <v>0</v>
      </c>
      <c r="I65" s="58"/>
      <c r="J65" s="60">
        <f>SUM(ScheduleA3467[[#Totals],[Column6]]+J27)</f>
        <v>0</v>
      </c>
      <c r="K65" s="58"/>
      <c r="L65" s="60">
        <f>SUM(ScheduleA3467[[#Totals],[Column6]]+L27)</f>
        <v>0</v>
      </c>
      <c r="M65" s="58"/>
      <c r="N65" s="60">
        <f>SUM(ScheduleA3467[[#Totals],[Column6]]+N27)</f>
        <v>0</v>
      </c>
      <c r="O65" s="58"/>
      <c r="P65" s="60">
        <f>SUM(ScheduleA3467[[#Totals],[Column6]]+P27)</f>
        <v>0</v>
      </c>
    </row>
    <row r="67" spans="1:16" ht="15">
      <c r="A67"/>
    </row>
  </sheetData>
  <mergeCells count="13">
    <mergeCell ref="A1:P1"/>
    <mergeCell ref="E6:F6"/>
    <mergeCell ref="E7:F7"/>
    <mergeCell ref="G6:H6"/>
    <mergeCell ref="G7:H7"/>
    <mergeCell ref="O6:P6"/>
    <mergeCell ref="O7:P7"/>
    <mergeCell ref="I6:J6"/>
    <mergeCell ref="I7:J7"/>
    <mergeCell ref="K6:L6"/>
    <mergeCell ref="K7:L7"/>
    <mergeCell ref="M6:N6"/>
    <mergeCell ref="M7:N7"/>
  </mergeCells>
  <printOptions gridLines="1"/>
  <pageMargins left="0.7" right="0.7" top="0.75" bottom="0.75" header="0.3" footer="0.3"/>
  <pageSetup paperSize="5" orientation="landscape" r:id="rId1"/>
  <colBreaks count="1" manualBreakCount="1">
    <brk id="8" min="1" max="178" man="1"/>
  </colBreaks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16ec0fe-1200-4bc3-9911-f486878172c3" xsi:nil="true"/>
    <lcf76f155ced4ddcb4097134ff3c332f xmlns="796d8b34-1c36-4fec-80f1-f6bd44bf594a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E08EF0DD0192E4D95161BDDA621DFB3" ma:contentTypeVersion="14" ma:contentTypeDescription="Create a new document." ma:contentTypeScope="" ma:versionID="541225d4c4d66cef44814ca0dc76949d">
  <xsd:schema xmlns:xsd="http://www.w3.org/2001/XMLSchema" xmlns:xs="http://www.w3.org/2001/XMLSchema" xmlns:p="http://schemas.microsoft.com/office/2006/metadata/properties" xmlns:ns2="796d8b34-1c36-4fec-80f1-f6bd44bf594a" xmlns:ns3="a1366ba7-9ad6-4d70-aba2-fcee5bc10897" xmlns:ns4="216ec0fe-1200-4bc3-9911-f486878172c3" targetNamespace="http://schemas.microsoft.com/office/2006/metadata/properties" ma:root="true" ma:fieldsID="a9643868beb912fab4a7ca61f6d0b4fd" ns2:_="" ns3:_="" ns4:_="">
    <xsd:import namespace="796d8b34-1c36-4fec-80f1-f6bd44bf594a"/>
    <xsd:import namespace="a1366ba7-9ad6-4d70-aba2-fcee5bc10897"/>
    <xsd:import namespace="216ec0fe-1200-4bc3-9911-f486878172c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6d8b34-1c36-4fec-80f1-f6bd44bf59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89aebaa3-270b-4a77-b589-d12dc3cc14b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366ba7-9ad6-4d70-aba2-fcee5bc1089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6ec0fe-1200-4bc3-9911-f486878172c3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4d9adb0d-8d31-41e8-ba56-3419b3645a7a}" ma:internalName="TaxCatchAll" ma:showField="CatchAllData" ma:web="a1366ba7-9ad6-4d70-aba2-fcee5bc1089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AC21276-C7B1-413E-8F9B-378DCF65C70F}">
  <ds:schemaRefs>
    <ds:schemaRef ds:uri="http://schemas.microsoft.com/office/2006/metadata/properties"/>
    <ds:schemaRef ds:uri="http://schemas.microsoft.com/office/infopath/2007/PartnerControls"/>
    <ds:schemaRef ds:uri="216ec0fe-1200-4bc3-9911-f486878172c3"/>
    <ds:schemaRef ds:uri="796d8b34-1c36-4fec-80f1-f6bd44bf594a"/>
  </ds:schemaRefs>
</ds:datastoreItem>
</file>

<file path=customXml/itemProps2.xml><?xml version="1.0" encoding="utf-8"?>
<ds:datastoreItem xmlns:ds="http://schemas.openxmlformats.org/officeDocument/2006/customXml" ds:itemID="{D1553627-47E6-44B0-B9A4-B1B9A935EF3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B73D4B4-BC1E-4A43-A7E1-E35982C9C7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96d8b34-1c36-4fec-80f1-f6bd44bf594a"/>
    <ds:schemaRef ds:uri="a1366ba7-9ad6-4d70-aba2-fcee5bc10897"/>
    <ds:schemaRef ds:uri="216ec0fe-1200-4bc3-9911-f486878172c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Bid Tab - Single Schedule</vt:lpstr>
      <vt:lpstr> 2 Schedule Construction Type</vt:lpstr>
      <vt:lpstr>' 2 Schedule Construction Type'!Print_Area</vt:lpstr>
    </vt:vector>
  </TitlesOfParts>
  <Manager/>
  <Company>City of Tacoma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DeJarlais, Dawn</dc:creator>
  <cp:keywords/>
  <dc:description/>
  <cp:lastModifiedBy>Rowden II, Stan</cp:lastModifiedBy>
  <cp:revision/>
  <dcterms:created xsi:type="dcterms:W3CDTF">2017-05-26T22:25:23Z</dcterms:created>
  <dcterms:modified xsi:type="dcterms:W3CDTF">2025-01-30T23:28:57Z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0x0101006E08EF0DD0192E4D95161BDDA621DFB3</vt:lpwstr>
  </property>
</Properties>
</file>