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K:\Anela\2024_InformalBids\ES24-0147N - Digester Two Mixing Materials\"/>
    </mc:Choice>
  </mc:AlternateContent>
  <xr:revisionPtr revIDLastSave="0" documentId="8_{D500767D-0D77-47FE-97D0-967FF02BC327}" xr6:coauthVersionLast="47" xr6:coauthVersionMax="47" xr10:uidLastSave="{00000000-0000-0000-0000-000000000000}"/>
  <bookViews>
    <workbookView xWindow="-28800" yWindow="105" windowWidth="14400" windowHeight="15600" xr2:uid="{00000000-000D-0000-FFFF-FFFF00000000}"/>
  </bookViews>
  <sheets>
    <sheet name="Sheet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16" i="5"/>
  <c r="H17" i="5"/>
  <c r="H18" i="5"/>
  <c r="H8" i="5"/>
  <c r="F9" i="5"/>
  <c r="F10" i="5"/>
  <c r="F11" i="5"/>
  <c r="F12" i="5"/>
  <c r="F13" i="5"/>
  <c r="F14" i="5"/>
  <c r="F15" i="5"/>
  <c r="F16" i="5"/>
  <c r="F17" i="5"/>
  <c r="F18" i="5"/>
  <c r="F8" i="5"/>
  <c r="F21" i="5" l="1"/>
  <c r="F23" i="5" l="1"/>
  <c r="F25" i="5" s="1"/>
  <c r="H21" i="5"/>
  <c r="H23" i="5" s="1"/>
  <c r="H25" i="5" l="1"/>
</calcChain>
</file>

<file path=xl/sharedStrings.xml><?xml version="1.0" encoding="utf-8"?>
<sst xmlns="http://schemas.openxmlformats.org/spreadsheetml/2006/main" count="42" uniqueCount="28">
  <si>
    <t xml:space="preserve"> </t>
  </si>
  <si>
    <t>Item</t>
  </si>
  <si>
    <t>Description</t>
  </si>
  <si>
    <t>Unit</t>
  </si>
  <si>
    <t>Quantity</t>
  </si>
  <si>
    <t>Unit Price</t>
  </si>
  <si>
    <t>Amount</t>
  </si>
  <si>
    <t>GRAND TOTAL</t>
  </si>
  <si>
    <t xml:space="preserve">10.3% Sales Tax </t>
  </si>
  <si>
    <t>Base Bid</t>
  </si>
  <si>
    <t>EA</t>
  </si>
  <si>
    <t>Digester Two Mixing Project Materials</t>
  </si>
  <si>
    <t>ES24-0147N</t>
  </si>
  <si>
    <t>Bid Opening: July 12, 2024</t>
  </si>
  <si>
    <t>8” flanged American ball valves (8" #4000 AMERICAN CI/TEF BALL) 8 DI 150# FLG 300# WOG BV</t>
  </si>
  <si>
    <t>8” steam flange, full face 8500 series or equivalent, Duralon 1/16" thick gaskets</t>
  </si>
  <si>
    <t>8 x 5/8 in. Carbon Steel Standard U-Bolt with 4-NUTS</t>
  </si>
  <si>
    <t>Victaulic Style 341   8" Flanged Adapter
with M-Gasket</t>
  </si>
  <si>
    <t>steam flange gaskets 8"X1/8" 150# duralon full face 8500 series or equivalent</t>
  </si>
  <si>
    <t>Victaulic Style 31  8" Alkyd-Phenolic Primer Grooved Coupling</t>
  </si>
  <si>
    <t>8" ductile iron steam flange 90 degree elbow w/2" FNPT heel tap</t>
  </si>
  <si>
    <t>8" #882 pipe saddle support SS304 hangers with u bolts p/n PHD882PL-80</t>
  </si>
  <si>
    <t>Ferguson Enterprises, LLC</t>
  </si>
  <si>
    <t>HD Fowler Co.</t>
  </si>
  <si>
    <r>
      <t xml:space="preserve">6”x8” ductile iron Victaulic to Victaulic reducer (Style 50-C 8 x 6 in. Grooved
</t>
    </r>
    <r>
      <rPr>
        <u/>
        <sz val="11"/>
        <color indexed="8"/>
        <rFont val="Arial"/>
        <family val="2"/>
      </rPr>
      <t> Ductile Iron Concentric Reducer)</t>
    </r>
  </si>
  <si>
    <r>
      <t xml:space="preserve">8” MJ (Mechanical Joint) C153
compression seals, Proselect  IMJBGPX  8
</t>
    </r>
    <r>
      <rPr>
        <u/>
        <sz val="11"/>
        <color indexed="8"/>
        <rFont val="Arial"/>
        <family val="2"/>
      </rPr>
      <t> in. Mechanical Joint </t>
    </r>
    <r>
      <rPr>
        <b/>
        <u/>
        <sz val="11"/>
        <color indexed="8"/>
        <rFont val="Arial"/>
        <family val="2"/>
      </rPr>
      <t>or equivalent </t>
    </r>
  </si>
  <si>
    <t>8" steam flanged 90 degree elbows, bare NOT LINED, Tyler 8 FLG 90 C110 BEND PC C110, BARE LINED, or equivalent</t>
  </si>
  <si>
    <t>** UPDATED DESCRIPTION ON LINE #2 AND UPDATED QUANTITIES TO MATCH PRICE PROPOSAL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</si>
</sst>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Univers (WN)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Helv"/>
    </font>
    <font>
      <b/>
      <sz val="12"/>
      <name val="Dutch801 BT"/>
    </font>
    <font>
      <b/>
      <sz val="10"/>
      <name val="Dutch801 BT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D0CECE"/>
      </top>
      <bottom/>
      <diagonal/>
    </border>
    <border>
      <left style="thin">
        <color rgb="FF000000"/>
      </left>
      <right/>
      <top style="thin">
        <color rgb="FFD0CECE"/>
      </top>
      <bottom style="thin">
        <color rgb="FFD0CECE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39" fontId="3" fillId="0" borderId="0" applyAlignment="0" applyProtection="0"/>
    <xf numFmtId="0" fontId="1" fillId="0" borderId="0"/>
    <xf numFmtId="44" fontId="2" fillId="0" borderId="0" applyFont="0" applyFill="0" applyBorder="0" applyAlignment="0" applyProtection="0"/>
    <xf numFmtId="39" fontId="2" fillId="0" borderId="0" applyAlignment="0" applyProtection="0"/>
    <xf numFmtId="0" fontId="5" fillId="0" borderId="0"/>
    <xf numFmtId="0" fontId="1" fillId="0" borderId="0"/>
    <xf numFmtId="39" fontId="2" fillId="0" borderId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39" fontId="3" fillId="0" borderId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" fontId="7" fillId="0" borderId="0">
      <alignment horizontal="center"/>
    </xf>
    <xf numFmtId="4" fontId="8" fillId="0" borderId="0">
      <alignment horizontal="center"/>
    </xf>
    <xf numFmtId="9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39" fontId="4" fillId="4" borderId="8" xfId="14" applyFont="1" applyFill="1" applyBorder="1" applyAlignment="1">
      <alignment horizontal="left" vertical="center" wrapText="1"/>
    </xf>
    <xf numFmtId="39" fontId="4" fillId="0" borderId="12" xfId="14" applyFont="1" applyBorder="1" applyAlignment="1">
      <alignment horizontal="center" vertical="center"/>
    </xf>
    <xf numFmtId="0" fontId="4" fillId="0" borderId="18" xfId="4" quotePrefix="1" applyFont="1" applyBorder="1" applyAlignment="1">
      <alignment horizontal="center" vertical="center"/>
    </xf>
    <xf numFmtId="39" fontId="4" fillId="4" borderId="12" xfId="14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4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 wrapText="1"/>
    </xf>
    <xf numFmtId="8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8" fontId="11" fillId="3" borderId="13" xfId="0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164" fontId="4" fillId="3" borderId="0" xfId="23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7" fontId="4" fillId="0" borderId="6" xfId="0" applyNumberFormat="1" applyFont="1" applyBorder="1"/>
    <xf numFmtId="164" fontId="4" fillId="0" borderId="6" xfId="0" applyNumberFormat="1" applyFont="1" applyBorder="1"/>
    <xf numFmtId="0" fontId="9" fillId="0" borderId="6" xfId="0" applyFont="1" applyBorder="1"/>
    <xf numFmtId="0" fontId="9" fillId="4" borderId="6" xfId="0" applyFont="1" applyFill="1" applyBorder="1"/>
    <xf numFmtId="0" fontId="11" fillId="0" borderId="5" xfId="0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center"/>
    </xf>
    <xf numFmtId="7" fontId="4" fillId="0" borderId="6" xfId="0" applyNumberFormat="1" applyFont="1" applyBorder="1" applyAlignment="1">
      <alignment horizontal="right"/>
    </xf>
    <xf numFmtId="7" fontId="11" fillId="2" borderId="6" xfId="0" applyNumberFormat="1" applyFont="1" applyFill="1" applyBorder="1"/>
    <xf numFmtId="8" fontId="4" fillId="0" borderId="6" xfId="0" applyNumberFormat="1" applyFont="1" applyBorder="1" applyAlignment="1">
      <alignment horizontal="right"/>
    </xf>
    <xf numFmtId="7" fontId="11" fillId="3" borderId="6" xfId="0" applyNumberFormat="1" applyFont="1" applyFill="1" applyBorder="1"/>
    <xf numFmtId="0" fontId="4" fillId="0" borderId="4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7" fontId="9" fillId="0" borderId="6" xfId="0" applyNumberFormat="1" applyFont="1" applyBorder="1"/>
    <xf numFmtId="164" fontId="9" fillId="2" borderId="6" xfId="0" applyNumberFormat="1" applyFont="1" applyFill="1" applyBorder="1"/>
    <xf numFmtId="164" fontId="9" fillId="0" borderId="6" xfId="0" applyNumberFormat="1" applyFont="1" applyBorder="1"/>
    <xf numFmtId="0" fontId="4" fillId="0" borderId="6" xfId="0" applyFont="1" applyBorder="1" applyAlignment="1">
      <alignment horizontal="center"/>
    </xf>
    <xf numFmtId="7" fontId="15" fillId="0" borderId="6" xfId="0" applyNumberFormat="1" applyFont="1" applyBorder="1"/>
    <xf numFmtId="7" fontId="4" fillId="2" borderId="6" xfId="0" applyNumberFormat="1" applyFont="1" applyFill="1" applyBorder="1"/>
    <xf numFmtId="7" fontId="4" fillId="4" borderId="6" xfId="0" applyNumberFormat="1" applyFont="1" applyFill="1" applyBorder="1"/>
    <xf numFmtId="0" fontId="11" fillId="0" borderId="21" xfId="0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7" fontId="11" fillId="0" borderId="21" xfId="0" applyNumberFormat="1" applyFont="1" applyBorder="1" applyAlignment="1">
      <alignment horizontal="right"/>
    </xf>
    <xf numFmtId="7" fontId="11" fillId="2" borderId="21" xfId="0" applyNumberFormat="1" applyFont="1" applyFill="1" applyBorder="1"/>
    <xf numFmtId="8" fontId="11" fillId="0" borderId="21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0" xfId="2" quotePrefix="1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1" xfId="2" quotePrefix="1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8" fontId="4" fillId="4" borderId="5" xfId="0" applyNumberFormat="1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  <xf numFmtId="8" fontId="4" fillId="3" borderId="10" xfId="0" applyNumberFormat="1" applyFont="1" applyFill="1" applyBorder="1" applyAlignment="1">
      <alignment horizontal="center"/>
    </xf>
    <xf numFmtId="8" fontId="4" fillId="0" borderId="14" xfId="0" applyNumberFormat="1" applyFont="1" applyBorder="1" applyAlignment="1">
      <alignment horizontal="center"/>
    </xf>
    <xf numFmtId="8" fontId="4" fillId="0" borderId="16" xfId="0" applyNumberFormat="1" applyFont="1" applyBorder="1" applyAlignment="1">
      <alignment horizontal="center"/>
    </xf>
    <xf numFmtId="8" fontId="4" fillId="3" borderId="14" xfId="0" applyNumberFormat="1" applyFont="1" applyFill="1" applyBorder="1" applyAlignment="1">
      <alignment horizontal="center"/>
    </xf>
    <xf numFmtId="8" fontId="4" fillId="3" borderId="1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8" fontId="4" fillId="4" borderId="25" xfId="0" applyNumberFormat="1" applyFont="1" applyFill="1" applyBorder="1" applyAlignment="1">
      <alignment horizontal="center"/>
    </xf>
    <xf numFmtId="164" fontId="9" fillId="3" borderId="8" xfId="23" applyNumberFormat="1" applyFont="1" applyFill="1" applyBorder="1" applyAlignment="1">
      <alignment horizontal="center" vertical="center"/>
    </xf>
    <xf numFmtId="164" fontId="9" fillId="3" borderId="6" xfId="23" applyNumberFormat="1" applyFont="1" applyFill="1" applyBorder="1" applyAlignment="1">
      <alignment horizontal="center" vertical="center"/>
    </xf>
    <xf numFmtId="164" fontId="4" fillId="0" borderId="0" xfId="23" applyNumberFormat="1" applyFont="1" applyFill="1" applyBorder="1" applyAlignment="1">
      <alignment horizontal="center" vertical="center"/>
    </xf>
    <xf numFmtId="164" fontId="4" fillId="0" borderId="8" xfId="23" applyNumberFormat="1" applyFont="1" applyFill="1" applyBorder="1" applyAlignment="1">
      <alignment horizontal="center" vertical="center"/>
    </xf>
    <xf numFmtId="164" fontId="4" fillId="0" borderId="6" xfId="23" applyNumberFormat="1" applyFont="1" applyFill="1" applyBorder="1" applyAlignment="1">
      <alignment horizontal="center" vertical="center"/>
    </xf>
  </cellXfs>
  <cellStyles count="24">
    <cellStyle name="Comma 2" xfId="17" xr:uid="{00000000-0005-0000-0000-000000000000}"/>
    <cellStyle name="Currency" xfId="23" builtinId="4"/>
    <cellStyle name="Currency 2" xfId="5" xr:uid="{00000000-0005-0000-0000-000002000000}"/>
    <cellStyle name="Currency 3" xfId="18" xr:uid="{00000000-0005-0000-0000-000003000000}"/>
    <cellStyle name="head" xfId="19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2 2" xfId="8" xr:uid="{00000000-0005-0000-0000-000008000000}"/>
    <cellStyle name="Normal 2 3" xfId="9" xr:uid="{00000000-0005-0000-0000-000009000000}"/>
    <cellStyle name="Normal 2 4" xfId="4" xr:uid="{00000000-0005-0000-0000-00000A000000}"/>
    <cellStyle name="Normal 2 4 2" xfId="10" xr:uid="{00000000-0005-0000-0000-00000B000000}"/>
    <cellStyle name="Normal 2 4 3" xfId="2" xr:uid="{00000000-0005-0000-0000-00000C000000}"/>
    <cellStyle name="Normal 3" xfId="11" xr:uid="{00000000-0005-0000-0000-00000D000000}"/>
    <cellStyle name="Normal 4" xfId="12" xr:uid="{00000000-0005-0000-0000-00000E000000}"/>
    <cellStyle name="Normal 5" xfId="13" xr:uid="{00000000-0005-0000-0000-00000F000000}"/>
    <cellStyle name="Normal 5 2" xfId="1" xr:uid="{00000000-0005-0000-0000-000010000000}"/>
    <cellStyle name="Normal 6" xfId="14" xr:uid="{00000000-0005-0000-0000-000011000000}"/>
    <cellStyle name="Normal 7" xfId="22" xr:uid="{00000000-0005-0000-0000-000012000000}"/>
    <cellStyle name="Normal 8" xfId="3" xr:uid="{00000000-0005-0000-0000-000013000000}"/>
    <cellStyle name="Percent 2" xfId="15" xr:uid="{00000000-0005-0000-0000-000014000000}"/>
    <cellStyle name="Percent 3" xfId="16" xr:uid="{00000000-0005-0000-0000-000015000000}"/>
    <cellStyle name="Percent 4" xfId="21" xr:uid="{00000000-0005-0000-0000-000016000000}"/>
    <cellStyle name="SUBHEAD" xfId="20" xr:uid="{00000000-0005-0000-0000-000017000000}"/>
  </cellStyles>
  <dxfs count="24">
    <dxf>
      <font>
        <strike val="0"/>
        <outline val="0"/>
        <shadow val="0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scheme val="none"/>
      </font>
    </dxf>
    <dxf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strike val="0"/>
        <outline val="0"/>
        <shadow val="0"/>
        <vertAlign val="baseline"/>
        <sz val="11"/>
        <name val="Arial"/>
        <scheme val="none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ED9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ScheduleA35215" displayName="ScheduleA35215" ref="A8:H25" headerRowCount="0" totalsRowShown="0" headerRowDxfId="23" dataDxfId="22" totalsRowDxfId="20" tableBorderDxfId="21">
  <tableColumns count="8">
    <tableColumn id="1" xr3:uid="{00000000-0010-0000-0000-000001000000}" name="Column1" headerRowDxfId="19" dataDxfId="18" totalsRowDxfId="17" headerRowCellStyle="Normal 2 4 3" dataCellStyle="Normal 2 4 3"/>
    <tableColumn id="2" xr3:uid="{00000000-0010-0000-0000-000002000000}" name="Column2" headerRowDxfId="16" dataDxfId="15" totalsRowDxfId="14"/>
    <tableColumn id="3" xr3:uid="{00000000-0010-0000-0000-000003000000}" name="Column3" headerRowDxfId="13" dataDxfId="12" totalsRowDxfId="11"/>
    <tableColumn id="4" xr3:uid="{00000000-0010-0000-0000-000004000000}" name="Column4" headerRowDxfId="10" dataDxfId="9" totalsRowDxfId="8"/>
    <tableColumn id="7" xr3:uid="{00000000-0010-0000-0000-000007000000}" name="Column7" headerRowDxfId="7" dataDxfId="6">
      <calculatedColumnFormula>SUM(#REF!*#REF!)</calculatedColumnFormula>
    </tableColumn>
    <tableColumn id="8" xr3:uid="{00000000-0010-0000-0000-000008000000}" name="Column8" headerRowDxfId="5" dataDxfId="4"/>
    <tableColumn id="9" xr3:uid="{00000000-0010-0000-0000-000009000000}" name="Column9" headerRowDxfId="3" dataDxfId="2"/>
    <tableColumn id="10" xr3:uid="{00000000-0010-0000-0000-00000A000000}" name="Column10" headerRowDxfId="1" dataDxfId="0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I11" sqref="I11"/>
    </sheetView>
  </sheetViews>
  <sheetFormatPr defaultColWidth="8.6328125" defaultRowHeight="14"/>
  <cols>
    <col min="1" max="1" width="9.08984375" style="60" customWidth="1"/>
    <col min="2" max="2" width="32.36328125" style="68" bestFit="1" customWidth="1"/>
    <col min="3" max="3" width="8.6328125" style="5"/>
    <col min="4" max="4" width="8.90625" style="6" bestFit="1" customWidth="1"/>
    <col min="5" max="5" width="10.90625" style="5" bestFit="1" customWidth="1"/>
    <col min="6" max="6" width="15.453125" style="5" customWidth="1"/>
    <col min="7" max="7" width="10.90625" style="5" bestFit="1" customWidth="1"/>
    <col min="8" max="8" width="13.08984375" style="7" customWidth="1"/>
    <col min="9" max="16384" width="8.6328125" style="5"/>
  </cols>
  <sheetData>
    <row r="1" spans="1:11">
      <c r="A1" s="53" t="s">
        <v>11</v>
      </c>
      <c r="B1" s="61"/>
      <c r="E1" s="8"/>
      <c r="F1" s="8"/>
      <c r="G1" s="8"/>
      <c r="H1" s="9"/>
    </row>
    <row r="2" spans="1:11">
      <c r="A2" s="53" t="s">
        <v>12</v>
      </c>
      <c r="B2" s="61"/>
      <c r="E2" s="8"/>
      <c r="F2" s="8"/>
      <c r="G2" s="8"/>
      <c r="H2" s="9"/>
    </row>
    <row r="3" spans="1:11">
      <c r="A3" s="53" t="s">
        <v>13</v>
      </c>
      <c r="B3" s="61"/>
      <c r="E3" s="8"/>
      <c r="F3" s="8"/>
      <c r="G3" s="8"/>
      <c r="H3" s="9"/>
    </row>
    <row r="4" spans="1:11" ht="14.5" thickBot="1">
      <c r="A4" s="53" t="s">
        <v>0</v>
      </c>
      <c r="B4" s="61"/>
      <c r="E4" s="8"/>
      <c r="F4" s="8"/>
      <c r="G4" s="8"/>
      <c r="H4" s="9"/>
    </row>
    <row r="5" spans="1:11">
      <c r="A5" s="54"/>
      <c r="B5" s="62"/>
      <c r="C5" s="10"/>
      <c r="D5" s="11"/>
      <c r="E5" s="72" t="s">
        <v>22</v>
      </c>
      <c r="F5" s="73"/>
      <c r="G5" s="74" t="s">
        <v>23</v>
      </c>
      <c r="H5" s="75"/>
    </row>
    <row r="6" spans="1:11">
      <c r="A6" s="55"/>
      <c r="B6" s="63"/>
      <c r="C6" s="8"/>
      <c r="D6" s="12"/>
      <c r="E6" s="77"/>
      <c r="F6" s="69"/>
      <c r="G6" s="70"/>
      <c r="H6" s="71"/>
      <c r="K6" s="5" t="s">
        <v>0</v>
      </c>
    </row>
    <row r="7" spans="1:11">
      <c r="A7" s="13" t="s">
        <v>1</v>
      </c>
      <c r="B7" s="64" t="s">
        <v>2</v>
      </c>
      <c r="C7" s="14" t="s">
        <v>3</v>
      </c>
      <c r="D7" s="15" t="s">
        <v>4</v>
      </c>
      <c r="E7" s="16" t="s">
        <v>5</v>
      </c>
      <c r="F7" s="17" t="s">
        <v>6</v>
      </c>
      <c r="G7" s="18" t="s">
        <v>5</v>
      </c>
      <c r="H7" s="19" t="s">
        <v>6</v>
      </c>
    </row>
    <row r="8" spans="1:11" ht="63.65" customHeight="1">
      <c r="A8" s="3">
        <v>1</v>
      </c>
      <c r="B8" s="1" t="s">
        <v>14</v>
      </c>
      <c r="C8" s="2" t="s">
        <v>10</v>
      </c>
      <c r="D8" s="20">
        <v>24</v>
      </c>
      <c r="E8" s="80">
        <v>1868</v>
      </c>
      <c r="F8" s="80">
        <f>SUM(D8*E8)</f>
        <v>44832</v>
      </c>
      <c r="G8" s="21">
        <v>1178.49</v>
      </c>
      <c r="H8" s="21">
        <f>SUM(D8*G8)</f>
        <v>28283.760000000002</v>
      </c>
    </row>
    <row r="9" spans="1:11" ht="63.65" customHeight="1">
      <c r="A9" s="56">
        <v>2</v>
      </c>
      <c r="B9" s="4" t="s">
        <v>26</v>
      </c>
      <c r="C9" s="2" t="s">
        <v>10</v>
      </c>
      <c r="D9" s="20">
        <v>12</v>
      </c>
      <c r="E9" s="80">
        <v>330.25</v>
      </c>
      <c r="F9" s="80">
        <f t="shared" ref="F9:F18" si="0">SUM(D9*E9)</f>
        <v>3963</v>
      </c>
      <c r="G9" s="21">
        <v>319.91000000000003</v>
      </c>
      <c r="H9" s="21">
        <f t="shared" ref="H9:H18" si="1">SUM(D9*G9)</f>
        <v>3838.92</v>
      </c>
    </row>
    <row r="10" spans="1:11" ht="63.65" customHeight="1">
      <c r="A10" s="56">
        <v>3</v>
      </c>
      <c r="B10" s="4" t="s">
        <v>15</v>
      </c>
      <c r="C10" s="2" t="s">
        <v>10</v>
      </c>
      <c r="D10" s="20">
        <v>40</v>
      </c>
      <c r="E10" s="80">
        <v>25.75</v>
      </c>
      <c r="F10" s="80">
        <f t="shared" si="0"/>
        <v>1030</v>
      </c>
      <c r="G10" s="21">
        <v>27.04</v>
      </c>
      <c r="H10" s="21">
        <f t="shared" si="1"/>
        <v>1081.5999999999999</v>
      </c>
    </row>
    <row r="11" spans="1:11" ht="63.65" customHeight="1">
      <c r="A11" s="56">
        <v>6</v>
      </c>
      <c r="B11" s="4" t="s">
        <v>16</v>
      </c>
      <c r="C11" s="2" t="s">
        <v>10</v>
      </c>
      <c r="D11" s="20">
        <v>20</v>
      </c>
      <c r="E11" s="80">
        <v>10.81</v>
      </c>
      <c r="F11" s="80">
        <f t="shared" si="0"/>
        <v>216.20000000000002</v>
      </c>
      <c r="G11" s="21">
        <v>11.31</v>
      </c>
      <c r="H11" s="21">
        <f t="shared" si="1"/>
        <v>226.20000000000002</v>
      </c>
    </row>
    <row r="12" spans="1:11" ht="68.400000000000006" customHeight="1">
      <c r="A12" s="56">
        <v>7</v>
      </c>
      <c r="B12" s="22" t="s">
        <v>24</v>
      </c>
      <c r="C12" s="2" t="s">
        <v>10</v>
      </c>
      <c r="D12" s="20">
        <v>1</v>
      </c>
      <c r="E12" s="80">
        <v>503.75</v>
      </c>
      <c r="F12" s="80">
        <f t="shared" si="0"/>
        <v>503.75</v>
      </c>
      <c r="G12" s="21">
        <v>466.63</v>
      </c>
      <c r="H12" s="21">
        <f t="shared" si="1"/>
        <v>466.63</v>
      </c>
    </row>
    <row r="13" spans="1:11" ht="63.65" customHeight="1">
      <c r="A13" s="56">
        <v>8</v>
      </c>
      <c r="B13" s="23" t="s">
        <v>17</v>
      </c>
      <c r="C13" s="2" t="s">
        <v>10</v>
      </c>
      <c r="D13" s="20">
        <v>12</v>
      </c>
      <c r="E13" s="80">
        <v>383</v>
      </c>
      <c r="F13" s="80">
        <f t="shared" si="0"/>
        <v>4596</v>
      </c>
      <c r="G13" s="21">
        <v>323.63</v>
      </c>
      <c r="H13" s="21">
        <f t="shared" si="1"/>
        <v>3883.56</v>
      </c>
    </row>
    <row r="14" spans="1:11" ht="63.65" customHeight="1">
      <c r="A14" s="56">
        <v>9</v>
      </c>
      <c r="B14" s="24" t="s">
        <v>25</v>
      </c>
      <c r="C14" s="2" t="s">
        <v>10</v>
      </c>
      <c r="D14" s="20">
        <v>60</v>
      </c>
      <c r="E14" s="80">
        <v>35.75</v>
      </c>
      <c r="F14" s="80">
        <f t="shared" si="0"/>
        <v>2145</v>
      </c>
      <c r="G14" s="21">
        <v>35.43</v>
      </c>
      <c r="H14" s="21">
        <f t="shared" si="1"/>
        <v>2125.8000000000002</v>
      </c>
    </row>
    <row r="15" spans="1:11" ht="63.65" customHeight="1">
      <c r="A15" s="56">
        <v>10</v>
      </c>
      <c r="B15" s="4" t="s">
        <v>18</v>
      </c>
      <c r="C15" s="2" t="s">
        <v>10</v>
      </c>
      <c r="D15" s="20">
        <v>60</v>
      </c>
      <c r="E15" s="80">
        <v>43.9</v>
      </c>
      <c r="F15" s="80">
        <f t="shared" si="0"/>
        <v>2634</v>
      </c>
      <c r="G15" s="21">
        <v>48.07</v>
      </c>
      <c r="H15" s="21">
        <f t="shared" si="1"/>
        <v>2884.2</v>
      </c>
    </row>
    <row r="16" spans="1:11" ht="63.65" customHeight="1">
      <c r="A16" s="56">
        <v>11</v>
      </c>
      <c r="B16" s="4" t="s">
        <v>19</v>
      </c>
      <c r="C16" s="2" t="s">
        <v>10</v>
      </c>
      <c r="D16" s="20">
        <v>24</v>
      </c>
      <c r="E16" s="80">
        <v>403</v>
      </c>
      <c r="F16" s="80">
        <f t="shared" si="0"/>
        <v>9672</v>
      </c>
      <c r="G16" s="21">
        <v>243.29</v>
      </c>
      <c r="H16" s="21">
        <f t="shared" si="1"/>
        <v>5838.96</v>
      </c>
    </row>
    <row r="17" spans="1:8" ht="63.65" customHeight="1">
      <c r="A17" s="56">
        <v>12</v>
      </c>
      <c r="B17" s="25" t="s">
        <v>20</v>
      </c>
      <c r="C17" s="26" t="s">
        <v>10</v>
      </c>
      <c r="D17" s="27">
        <v>2</v>
      </c>
      <c r="E17" s="81">
        <v>974</v>
      </c>
      <c r="F17" s="80">
        <f t="shared" si="0"/>
        <v>1948</v>
      </c>
      <c r="G17" s="78">
        <v>1164.72</v>
      </c>
      <c r="H17" s="21">
        <f t="shared" si="1"/>
        <v>2329.44</v>
      </c>
    </row>
    <row r="18" spans="1:8" ht="63.65" customHeight="1">
      <c r="A18" s="56">
        <v>13</v>
      </c>
      <c r="B18" s="28" t="s">
        <v>21</v>
      </c>
      <c r="C18" s="26" t="s">
        <v>10</v>
      </c>
      <c r="D18" s="27">
        <v>11</v>
      </c>
      <c r="E18" s="82">
        <v>465</v>
      </c>
      <c r="F18" s="80">
        <f t="shared" si="0"/>
        <v>5115</v>
      </c>
      <c r="G18" s="79">
        <v>521.64</v>
      </c>
      <c r="H18" s="21">
        <f t="shared" si="1"/>
        <v>5738.04</v>
      </c>
    </row>
    <row r="19" spans="1:8">
      <c r="A19" s="56"/>
      <c r="B19" s="28"/>
      <c r="C19" s="26"/>
      <c r="D19" s="27"/>
      <c r="E19" s="29"/>
      <c r="F19" s="30" t="s">
        <v>0</v>
      </c>
      <c r="G19" s="31"/>
      <c r="H19" s="32"/>
    </row>
    <row r="20" spans="1:8">
      <c r="A20" s="56"/>
      <c r="B20" s="28"/>
      <c r="C20" s="26"/>
      <c r="D20" s="27"/>
      <c r="E20" s="29"/>
      <c r="F20" s="30"/>
      <c r="G20" s="31"/>
      <c r="H20" s="32"/>
    </row>
    <row r="21" spans="1:8">
      <c r="A21" s="57"/>
      <c r="B21" s="33" t="s">
        <v>9</v>
      </c>
      <c r="C21" s="26"/>
      <c r="D21" s="34"/>
      <c r="E21" s="35"/>
      <c r="F21" s="36">
        <f>SUBTOTAL(109,F8:F20)</f>
        <v>76654.95</v>
      </c>
      <c r="G21" s="37"/>
      <c r="H21" s="38">
        <f>SUBTOTAL(109,H8:H20)</f>
        <v>56697.109999999993</v>
      </c>
    </row>
    <row r="22" spans="1:8">
      <c r="A22" s="58"/>
      <c r="B22" s="28"/>
      <c r="C22" s="39"/>
      <c r="D22" s="40"/>
      <c r="E22" s="41"/>
      <c r="F22" s="42"/>
      <c r="G22" s="43"/>
      <c r="H22" s="42"/>
    </row>
    <row r="23" spans="1:8">
      <c r="A23" s="57"/>
      <c r="B23" s="65" t="s">
        <v>8</v>
      </c>
      <c r="C23" s="44"/>
      <c r="D23" s="27"/>
      <c r="E23" s="29"/>
      <c r="F23" s="45">
        <f>SUM(F21*0.103)</f>
        <v>7895.4598499999993</v>
      </c>
      <c r="G23" s="29"/>
      <c r="H23" s="45">
        <f>SUM(H21*0.103)</f>
        <v>5839.8023299999986</v>
      </c>
    </row>
    <row r="24" spans="1:8">
      <c r="A24" s="57"/>
      <c r="B24" s="66"/>
      <c r="C24" s="44"/>
      <c r="D24" s="27"/>
      <c r="E24" s="35"/>
      <c r="F24" s="46"/>
      <c r="G24" s="37"/>
      <c r="H24" s="47"/>
    </row>
    <row r="25" spans="1:8" ht="14.5" thickBot="1">
      <c r="A25" s="59"/>
      <c r="B25" s="67" t="s">
        <v>7</v>
      </c>
      <c r="C25" s="48"/>
      <c r="D25" s="49"/>
      <c r="E25" s="50"/>
      <c r="F25" s="51">
        <f>SUM(F21+F23)</f>
        <v>84550.409849999996</v>
      </c>
      <c r="G25" s="52"/>
      <c r="H25" s="51">
        <f>SUM(H21+H23)</f>
        <v>62536.912329999992</v>
      </c>
    </row>
    <row r="27" spans="1:8">
      <c r="A27" s="76" t="s">
        <v>27</v>
      </c>
      <c r="B27" s="76"/>
      <c r="C27" s="76"/>
      <c r="D27" s="76"/>
      <c r="E27" s="76"/>
      <c r="F27" s="76"/>
      <c r="G27" s="76"/>
      <c r="H27" s="76"/>
    </row>
  </sheetData>
  <mergeCells count="5">
    <mergeCell ref="E6:F6"/>
    <mergeCell ref="G6:H6"/>
    <mergeCell ref="E5:F5"/>
    <mergeCell ref="G5:H5"/>
    <mergeCell ref="A27:H27"/>
  </mergeCells>
  <pageMargins left="0.7" right="0.7" top="0.75" bottom="0.75" header="0.3" footer="0.3"/>
  <pageSetup paperSize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DeJarlais, Dawn</dc:creator>
  <cp:lastModifiedBy>Olson, Anela</cp:lastModifiedBy>
  <cp:lastPrinted>2018-02-14T16:59:11Z</cp:lastPrinted>
  <dcterms:created xsi:type="dcterms:W3CDTF">2017-05-26T22:25:23Z</dcterms:created>
  <dcterms:modified xsi:type="dcterms:W3CDTF">2024-08-27T00:12:54Z</dcterms:modified>
</cp:coreProperties>
</file>