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https://cityoftacoma-my.sharepoint.com/personal/vjones1_cityoftacoma_org/Documents/Documents/"/>
    </mc:Choice>
  </mc:AlternateContent>
  <xr:revisionPtr revIDLastSave="0" documentId="8_{00AA5341-F8CF-4114-BE7B-E67AE170CE6B}" xr6:coauthVersionLast="47" xr6:coauthVersionMax="47" xr10:uidLastSave="{00000000-0000-0000-0000-000000000000}"/>
  <bookViews>
    <workbookView xWindow="28965" yWindow="3630" windowWidth="21600" windowHeight="11235" xr2:uid="{00000000-000D-0000-FFFF-FFFF00000000}"/>
  </bookViews>
  <sheets>
    <sheet name="Bid Tab" sheetId="5" r:id="rId1"/>
    <sheet name="Responsivenes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  <c r="F22" i="5"/>
  <c r="H24" i="5"/>
  <c r="F24" i="5"/>
  <c r="H23" i="5"/>
  <c r="F23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F25" i="5" l="1"/>
  <c r="H25" i="5"/>
  <c r="F26" i="5" l="1"/>
  <c r="F27" i="5" s="1"/>
  <c r="H26" i="5"/>
  <c r="H27" i="5" s="1"/>
</calcChain>
</file>

<file path=xl/sharedStrings.xml><?xml version="1.0" encoding="utf-8"?>
<sst xmlns="http://schemas.openxmlformats.org/spreadsheetml/2006/main" count="36" uniqueCount="26">
  <si>
    <t>Item #</t>
  </si>
  <si>
    <t>Description</t>
  </si>
  <si>
    <t>Unit</t>
  </si>
  <si>
    <t>Quantity</t>
  </si>
  <si>
    <t>Unit Price</t>
  </si>
  <si>
    <t>Amount</t>
  </si>
  <si>
    <t>Base Bid = Subtotal</t>
  </si>
  <si>
    <t>WA State Sales Tax @ 10.3%</t>
  </si>
  <si>
    <t>Total</t>
  </si>
  <si>
    <t>1</t>
  </si>
  <si>
    <t>EA</t>
  </si>
  <si>
    <t>Name</t>
  </si>
  <si>
    <t>Signature Page</t>
  </si>
  <si>
    <t>ES24-0213N -SWM Expanded Polystyrene Densifier</t>
  </si>
  <si>
    <t>Bid Opening 1/29/2025</t>
  </si>
  <si>
    <t>Pease Piping, Inc</t>
  </si>
  <si>
    <t>Tacoma, WA</t>
  </si>
  <si>
    <t>General Mechanical, Inc</t>
  </si>
  <si>
    <t>SWM Expanded Polystyrene Densifier</t>
  </si>
  <si>
    <t>Pease Piping, Inc.</t>
  </si>
  <si>
    <t>General Mechanical, Inc.</t>
  </si>
  <si>
    <t>Bid Proposal</t>
  </si>
  <si>
    <t>Certification of Compliance with Wage Payment Statues</t>
  </si>
  <si>
    <t>State Reponsibility and Reciprocal Bid Preference Info</t>
  </si>
  <si>
    <t>ES24-0213N - Responsiveness Check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</si>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</sst>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39" fontId="8" fillId="0" borderId="0" applyAlignment="0" applyProtection="0"/>
    <xf numFmtId="0" fontId="1" fillId="0" borderId="0"/>
    <xf numFmtId="44" fontId="3" fillId="0" borderId="0" applyFont="0" applyFill="0" applyBorder="0" applyAlignment="0" applyProtection="0"/>
    <xf numFmtId="39" fontId="3" fillId="0" borderId="0" applyAlignment="0" applyProtection="0"/>
    <xf numFmtId="0" fontId="10" fillId="0" borderId="0"/>
    <xf numFmtId="0" fontId="1" fillId="0" borderId="0"/>
    <xf numFmtId="39" fontId="3" fillId="0" borderId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39" fontId="8" fillId="0" borderId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" fontId="12" fillId="0" borderId="0">
      <alignment horizontal="center"/>
    </xf>
    <xf numFmtId="4" fontId="13" fillId="0" borderId="0">
      <alignment horizontal="center"/>
    </xf>
    <xf numFmtId="9" fontId="8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right"/>
    </xf>
    <xf numFmtId="7" fontId="3" fillId="2" borderId="8" xfId="0" applyNumberFormat="1" applyFont="1" applyFill="1" applyBorder="1"/>
    <xf numFmtId="7" fontId="3" fillId="0" borderId="8" xfId="0" applyNumberFormat="1" applyFont="1" applyFill="1" applyBorder="1"/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7" fontId="7" fillId="0" borderId="8" xfId="0" applyNumberFormat="1" applyFont="1" applyFill="1" applyBorder="1"/>
    <xf numFmtId="164" fontId="3" fillId="0" borderId="8" xfId="0" applyNumberFormat="1" applyFont="1" applyFill="1" applyBorder="1"/>
    <xf numFmtId="0" fontId="5" fillId="0" borderId="9" xfId="0" applyFont="1" applyBorder="1"/>
    <xf numFmtId="0" fontId="5" fillId="0" borderId="9" xfId="0" applyFont="1" applyFill="1" applyBorder="1"/>
    <xf numFmtId="164" fontId="6" fillId="0" borderId="9" xfId="0" applyNumberFormat="1" applyFont="1" applyFill="1" applyBorder="1"/>
    <xf numFmtId="39" fontId="9" fillId="0" borderId="11" xfId="14" applyFont="1" applyFill="1" applyBorder="1" applyAlignment="1">
      <alignment horizontal="left" wrapText="1"/>
    </xf>
    <xf numFmtId="39" fontId="9" fillId="3" borderId="11" xfId="14" applyFont="1" applyFill="1" applyBorder="1" applyAlignment="1">
      <alignment horizontal="left" wrapText="1"/>
    </xf>
    <xf numFmtId="49" fontId="9" fillId="0" borderId="13" xfId="4" quotePrefix="1" applyNumberFormat="1" applyFont="1" applyFill="1" applyBorder="1" applyAlignment="1">
      <alignment horizontal="left" vertical="top"/>
    </xf>
    <xf numFmtId="0" fontId="4" fillId="0" borderId="0" xfId="0" applyFont="1" applyFill="1" applyProtection="1"/>
    <xf numFmtId="39" fontId="9" fillId="0" borderId="7" xfId="14" applyFont="1" applyFill="1" applyBorder="1" applyAlignment="1">
      <alignment horizontal="center"/>
    </xf>
    <xf numFmtId="3" fontId="3" fillId="0" borderId="0" xfId="0" applyNumberFormat="1" applyFont="1" applyFill="1" applyBorder="1"/>
    <xf numFmtId="0" fontId="0" fillId="0" borderId="8" xfId="0" applyBorder="1"/>
    <xf numFmtId="0" fontId="14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64" fontId="14" fillId="0" borderId="8" xfId="0" applyNumberFormat="1" applyFont="1" applyBorder="1"/>
    <xf numFmtId="0" fontId="0" fillId="0" borderId="12" xfId="0" applyBorder="1"/>
    <xf numFmtId="164" fontId="14" fillId="0" borderId="12" xfId="0" applyNumberFormat="1" applyFont="1" applyBorder="1"/>
    <xf numFmtId="0" fontId="5" fillId="0" borderId="0" xfId="2" quotePrefix="1" applyFont="1" applyFill="1"/>
    <xf numFmtId="39" fontId="3" fillId="0" borderId="11" xfId="14" applyFont="1" applyFill="1" applyBorder="1" applyAlignment="1">
      <alignment horizontal="left" wrapText="1"/>
    </xf>
    <xf numFmtId="39" fontId="3" fillId="0" borderId="7" xfId="14" applyFont="1" applyFill="1" applyBorder="1" applyAlignment="1">
      <alignment horizontal="center"/>
    </xf>
    <xf numFmtId="7" fontId="7" fillId="0" borderId="14" xfId="0" applyNumberFormat="1" applyFont="1" applyFill="1" applyBorder="1"/>
    <xf numFmtId="164" fontId="3" fillId="0" borderId="14" xfId="0" applyNumberFormat="1" applyFont="1" applyFill="1" applyBorder="1"/>
    <xf numFmtId="0" fontId="3" fillId="0" borderId="15" xfId="0" applyFont="1" applyBorder="1" applyProtection="1"/>
    <xf numFmtId="0" fontId="3" fillId="0" borderId="0" xfId="0" applyFont="1" applyBorder="1" applyProtection="1"/>
    <xf numFmtId="0" fontId="3" fillId="0" borderId="16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quotePrefix="1" applyFont="1" applyBorder="1" applyAlignment="1" applyProtection="1">
      <alignment vertical="center" wrapText="1"/>
    </xf>
    <xf numFmtId="49" fontId="9" fillId="0" borderId="17" xfId="4" quotePrefix="1" applyNumberFormat="1" applyFont="1" applyFill="1" applyBorder="1" applyAlignment="1">
      <alignment horizontal="left" vertical="top"/>
    </xf>
    <xf numFmtId="39" fontId="9" fillId="0" borderId="18" xfId="14" applyFont="1" applyFill="1" applyBorder="1" applyAlignment="1">
      <alignment horizontal="left" wrapText="1"/>
    </xf>
    <xf numFmtId="39" fontId="9" fillId="0" borderId="19" xfId="14" applyFont="1" applyFill="1" applyBorder="1" applyAlignment="1">
      <alignment horizontal="center"/>
    </xf>
    <xf numFmtId="8" fontId="4" fillId="2" borderId="2" xfId="0" applyNumberFormat="1" applyFont="1" applyFill="1" applyBorder="1" applyAlignment="1" applyProtection="1">
      <alignment horizontal="center" vertical="center"/>
    </xf>
    <xf numFmtId="164" fontId="4" fillId="2" borderId="10" xfId="0" applyNumberFormat="1" applyFont="1" applyFill="1" applyBorder="1" applyAlignment="1" applyProtection="1">
      <alignment horizontal="center" vertical="center" wrapText="1"/>
    </xf>
    <xf numFmtId="7" fontId="7" fillId="2" borderId="8" xfId="0" applyNumberFormat="1" applyFont="1" applyFill="1" applyBorder="1"/>
    <xf numFmtId="164" fontId="7" fillId="2" borderId="8" xfId="0" applyNumberFormat="1" applyFont="1" applyFill="1" applyBorder="1"/>
    <xf numFmtId="7" fontId="7" fillId="2" borderId="14" xfId="0" applyNumberFormat="1" applyFont="1" applyFill="1" applyBorder="1"/>
    <xf numFmtId="164" fontId="7" fillId="2" borderId="14" xfId="0" applyNumberFormat="1" applyFont="1" applyFill="1" applyBorder="1"/>
    <xf numFmtId="0" fontId="5" fillId="2" borderId="9" xfId="0" applyFont="1" applyFill="1" applyBorder="1"/>
    <xf numFmtId="164" fontId="6" fillId="2" borderId="9" xfId="0" applyNumberFormat="1" applyFont="1" applyFill="1" applyBorder="1"/>
    <xf numFmtId="0" fontId="0" fillId="2" borderId="8" xfId="0" applyFill="1" applyBorder="1"/>
    <xf numFmtId="164" fontId="14" fillId="2" borderId="8" xfId="0" applyNumberFormat="1" applyFont="1" applyFill="1" applyBorder="1"/>
    <xf numFmtId="0" fontId="0" fillId="2" borderId="12" xfId="0" applyFill="1" applyBorder="1"/>
    <xf numFmtId="164" fontId="14" fillId="2" borderId="12" xfId="0" applyNumberFormat="1" applyFont="1" applyFill="1" applyBorder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8" fontId="3" fillId="2" borderId="6" xfId="0" applyNumberFormat="1" applyFont="1" applyFill="1" applyBorder="1" applyAlignment="1" applyProtection="1">
      <alignment horizontal="center"/>
    </xf>
    <xf numFmtId="8" fontId="3" fillId="2" borderId="5" xfId="0" applyNumberFormat="1" applyFont="1" applyFill="1" applyBorder="1" applyAlignment="1" applyProtection="1">
      <alignment horizontal="center"/>
    </xf>
    <xf numFmtId="8" fontId="3" fillId="0" borderId="6" xfId="0" applyNumberFormat="1" applyFont="1" applyFill="1" applyBorder="1" applyAlignment="1" applyProtection="1">
      <alignment horizontal="center"/>
    </xf>
    <xf numFmtId="8" fontId="3" fillId="0" borderId="5" xfId="0" applyNumberFormat="1" applyFont="1" applyFill="1" applyBorder="1" applyAlignment="1" applyProtection="1">
      <alignment horizontal="center"/>
    </xf>
    <xf numFmtId="8" fontId="3" fillId="2" borderId="4" xfId="0" applyNumberFormat="1" applyFont="1" applyFill="1" applyBorder="1" applyAlignment="1" applyProtection="1">
      <alignment horizontal="center"/>
    </xf>
    <xf numFmtId="8" fontId="3" fillId="2" borderId="3" xfId="0" applyNumberFormat="1" applyFont="1" applyFill="1" applyBorder="1" applyAlignment="1" applyProtection="1">
      <alignment horizontal="center"/>
    </xf>
    <xf numFmtId="8" fontId="3" fillId="0" borderId="4" xfId="0" applyNumberFormat="1" applyFont="1" applyFill="1" applyBorder="1" applyAlignment="1" applyProtection="1">
      <alignment horizontal="center"/>
    </xf>
    <xf numFmtId="8" fontId="3" fillId="0" borderId="3" xfId="0" applyNumberFormat="1" applyFont="1" applyFill="1" applyBorder="1" applyAlignment="1" applyProtection="1">
      <alignment horizontal="center"/>
    </xf>
  </cellXfs>
  <cellStyles count="23">
    <cellStyle name="Comma 2" xfId="17" xr:uid="{00000000-0005-0000-0000-000000000000}"/>
    <cellStyle name="Currency 2" xfId="5" xr:uid="{00000000-0005-0000-0000-000001000000}"/>
    <cellStyle name="Currency 3" xfId="18" xr:uid="{00000000-0005-0000-0000-000002000000}"/>
    <cellStyle name="head" xfId="19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3" xfId="9" xr:uid="{00000000-0005-0000-0000-000008000000}"/>
    <cellStyle name="Normal 2 4" xfId="4" xr:uid="{00000000-0005-0000-0000-000009000000}"/>
    <cellStyle name="Normal 2 4 2" xfId="10" xr:uid="{00000000-0005-0000-0000-00000A000000}"/>
    <cellStyle name="Normal 2 4 3" xfId="2" xr:uid="{00000000-0005-0000-0000-00000B000000}"/>
    <cellStyle name="Normal 3" xfId="11" xr:uid="{00000000-0005-0000-0000-00000C000000}"/>
    <cellStyle name="Normal 4" xfId="12" xr:uid="{00000000-0005-0000-0000-00000D000000}"/>
    <cellStyle name="Normal 5" xfId="13" xr:uid="{00000000-0005-0000-0000-00000E000000}"/>
    <cellStyle name="Normal 5 2" xfId="1" xr:uid="{00000000-0005-0000-0000-00000F000000}"/>
    <cellStyle name="Normal 6" xfId="14" xr:uid="{00000000-0005-0000-0000-000010000000}"/>
    <cellStyle name="Normal 7" xfId="22" xr:uid="{00000000-0005-0000-0000-000011000000}"/>
    <cellStyle name="Normal 8" xfId="3" xr:uid="{00000000-0005-0000-0000-000012000000}"/>
    <cellStyle name="Percent 2" xfId="15" xr:uid="{00000000-0005-0000-0000-000013000000}"/>
    <cellStyle name="Percent 3" xfId="16" xr:uid="{00000000-0005-0000-0000-000014000000}"/>
    <cellStyle name="Percent 4" xfId="21" xr:uid="{00000000-0005-0000-0000-000015000000}"/>
    <cellStyle name="SUBHEAD" xfId="20" xr:uid="{00000000-0005-0000-0000-000016000000}"/>
  </cellStyles>
  <dxfs count="24"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EE94D0-C58B-45F4-A649-6039456F46E8}" name="ScheduleA356" displayName="ScheduleA356" ref="A8:G24" headerRowCount="0" totalsRowShown="0" headerRowDxfId="23" dataDxfId="22" totalsRowDxfId="20" tableBorderDxfId="21">
  <tableColumns count="7">
    <tableColumn id="1" xr3:uid="{04C3459D-2217-4999-A2B6-4BCBE8474C38}" name="Column1" headerRowDxfId="19" dataDxfId="18" totalsRowDxfId="17" headerRowCellStyle="Normal 2 4 3" dataCellStyle="Normal 2 4 3"/>
    <tableColumn id="2" xr3:uid="{A9F6C8BA-7A2B-4075-98DA-B8118797D83A}" name="Column2" headerRowDxfId="16" dataDxfId="15" totalsRowDxfId="14"/>
    <tableColumn id="3" xr3:uid="{7B63F471-6CA9-4B13-B699-356C7B7F552D}" name="Column3" headerRowDxfId="13" dataDxfId="12" totalsRowDxfId="11"/>
    <tableColumn id="4" xr3:uid="{D671D2D2-F779-4D7B-863F-B2E2DE9833B8}" name="Column4" headerRowDxfId="10" dataDxfId="9" totalsRowDxfId="8"/>
    <tableColumn id="7" xr3:uid="{673ACF25-750F-4BB8-800C-4EDDD9EEE559}" name="Column7" headerRowDxfId="7" dataDxfId="6"/>
    <tableColumn id="8" xr3:uid="{8C8054D3-DDBA-416A-9ECD-548009C6F311}" name="Column8" headerRowDxfId="5" dataDxfId="4" totalsRowDxfId="3">
      <calculatedColumnFormula>SUM(ScheduleA356[[#This Row],[Column7]]*ScheduleA356[[#This Row],[Column4]])</calculatedColumnFormula>
    </tableColumn>
    <tableColumn id="9" xr3:uid="{B8CB0A99-AB41-4D91-8433-15F46BDC8C4D}" name="Column9" headerRowDxfId="2" dataDxfId="1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702F-4122-4784-A562-5C0007851B26}">
  <dimension ref="A1:H28"/>
  <sheetViews>
    <sheetView tabSelected="1" zoomScale="85" zoomScaleNormal="85" workbookViewId="0">
      <selection activeCell="L16" sqref="L16"/>
    </sheetView>
  </sheetViews>
  <sheetFormatPr defaultRowHeight="15"/>
  <cols>
    <col min="1" max="1" width="12.140625" customWidth="1"/>
    <col min="2" max="2" width="42.42578125" customWidth="1"/>
    <col min="3" max="3" width="5.85546875" bestFit="1" customWidth="1"/>
    <col min="4" max="4" width="8.5703125" bestFit="1" customWidth="1"/>
    <col min="5" max="5" width="11.85546875" bestFit="1" customWidth="1"/>
    <col min="6" max="6" width="11.28515625" bestFit="1" customWidth="1"/>
    <col min="7" max="7" width="11.85546875" bestFit="1" customWidth="1"/>
    <col min="8" max="8" width="12.5703125" customWidth="1"/>
  </cols>
  <sheetData>
    <row r="1" spans="1:8">
      <c r="A1" s="19" t="s">
        <v>13</v>
      </c>
      <c r="B1" s="3"/>
      <c r="C1" s="3"/>
      <c r="D1" s="3"/>
      <c r="E1" s="1"/>
      <c r="F1" s="1"/>
      <c r="G1" s="1"/>
      <c r="H1" s="1"/>
    </row>
    <row r="2" spans="1:8">
      <c r="A2" s="19" t="s">
        <v>14</v>
      </c>
      <c r="B2" s="3"/>
      <c r="C2" s="3"/>
      <c r="D2" s="3"/>
      <c r="E2" s="1"/>
      <c r="F2" s="1"/>
      <c r="G2" s="1"/>
      <c r="H2" s="1"/>
    </row>
    <row r="3" spans="1:8">
      <c r="A3" s="2"/>
      <c r="B3" s="3"/>
      <c r="C3" s="3"/>
      <c r="D3" s="3"/>
      <c r="E3" s="1"/>
      <c r="F3" s="1"/>
      <c r="G3" s="1"/>
      <c r="H3" s="1"/>
    </row>
    <row r="4" spans="1:8" ht="15.75" thickBot="1">
      <c r="A4" s="2"/>
      <c r="B4" s="3"/>
      <c r="C4" s="3"/>
      <c r="D4" s="3"/>
      <c r="E4" s="1"/>
      <c r="F4" s="1"/>
      <c r="G4" s="1"/>
      <c r="H4" s="1"/>
    </row>
    <row r="5" spans="1:8">
      <c r="A5" s="4"/>
      <c r="B5" s="5"/>
      <c r="C5" s="5"/>
      <c r="D5" s="6"/>
      <c r="E5" s="59" t="s">
        <v>17</v>
      </c>
      <c r="F5" s="60"/>
      <c r="G5" s="61" t="s">
        <v>15</v>
      </c>
      <c r="H5" s="62"/>
    </row>
    <row r="6" spans="1:8" ht="15.75" thickBot="1">
      <c r="A6" s="33"/>
      <c r="B6" s="34"/>
      <c r="C6" s="34"/>
      <c r="D6" s="35"/>
      <c r="E6" s="55" t="s">
        <v>16</v>
      </c>
      <c r="F6" s="56"/>
      <c r="G6" s="57" t="s">
        <v>16</v>
      </c>
      <c r="H6" s="58"/>
    </row>
    <row r="7" spans="1:8">
      <c r="A7" s="36" t="s">
        <v>0</v>
      </c>
      <c r="B7" s="36" t="s">
        <v>1</v>
      </c>
      <c r="C7" s="36" t="s">
        <v>2</v>
      </c>
      <c r="D7" s="37" t="s">
        <v>3</v>
      </c>
      <c r="E7" s="41" t="s">
        <v>4</v>
      </c>
      <c r="F7" s="42" t="s">
        <v>5</v>
      </c>
      <c r="G7" s="9" t="s">
        <v>4</v>
      </c>
      <c r="H7" s="10" t="s">
        <v>5</v>
      </c>
    </row>
    <row r="8" spans="1:8">
      <c r="A8" s="38" t="s">
        <v>9</v>
      </c>
      <c r="B8" s="39" t="s">
        <v>18</v>
      </c>
      <c r="C8" s="40" t="s">
        <v>10</v>
      </c>
      <c r="D8" s="21">
        <v>1</v>
      </c>
      <c r="E8" s="43">
        <v>134200</v>
      </c>
      <c r="F8" s="44">
        <f>SUM(ScheduleA356[[#This Row],[Column7]]*ScheduleA356[[#This Row],[Column4]])</f>
        <v>134200</v>
      </c>
      <c r="G8" s="11">
        <v>144063</v>
      </c>
      <c r="H8" s="12">
        <f>SUM(ScheduleA356[[#This Row],[Column9]]*ScheduleA356[[#This Row],[Column4]])</f>
        <v>144063</v>
      </c>
    </row>
    <row r="9" spans="1:8">
      <c r="A9" s="18"/>
      <c r="B9" s="16"/>
      <c r="C9" s="20"/>
      <c r="D9" s="21"/>
      <c r="E9" s="43"/>
      <c r="F9" s="44">
        <f>SUM(ScheduleA356[[#This Row],[Column7]]*ScheduleA356[[#This Row],[Column4]])</f>
        <v>0</v>
      </c>
      <c r="G9" s="11"/>
      <c r="H9" s="12">
        <f>SUM(ScheduleA356[[#This Row],[Column9]]*ScheduleA356[[#This Row],[Column4]])</f>
        <v>0</v>
      </c>
    </row>
    <row r="10" spans="1:8">
      <c r="A10" s="18"/>
      <c r="B10" s="16"/>
      <c r="C10" s="20"/>
      <c r="D10" s="21"/>
      <c r="E10" s="43"/>
      <c r="F10" s="44">
        <f>SUM(ScheduleA356[[#This Row],[Column7]]*ScheduleA356[[#This Row],[Column4]])</f>
        <v>0</v>
      </c>
      <c r="G10" s="11"/>
      <c r="H10" s="12">
        <f>SUM(ScheduleA356[[#This Row],[Column9]]*ScheduleA356[[#This Row],[Column4]])</f>
        <v>0</v>
      </c>
    </row>
    <row r="11" spans="1:8">
      <c r="A11" s="18"/>
      <c r="B11" s="16"/>
      <c r="C11" s="20"/>
      <c r="D11" s="21"/>
      <c r="E11" s="43"/>
      <c r="F11" s="44">
        <f>SUM(ScheduleA356[[#This Row],[Column7]]*ScheduleA356[[#This Row],[Column4]])</f>
        <v>0</v>
      </c>
      <c r="G11" s="11"/>
      <c r="H11" s="12">
        <f>SUM(ScheduleA356[[#This Row],[Column9]]*ScheduleA356[[#This Row],[Column4]])</f>
        <v>0</v>
      </c>
    </row>
    <row r="12" spans="1:8">
      <c r="A12" s="18"/>
      <c r="B12" s="16"/>
      <c r="C12" s="20"/>
      <c r="D12" s="21"/>
      <c r="E12" s="43"/>
      <c r="F12" s="44">
        <f>SUM(ScheduleA356[[#This Row],[Column7]]*ScheduleA356[[#This Row],[Column4]])</f>
        <v>0</v>
      </c>
      <c r="G12" s="11"/>
      <c r="H12" s="12">
        <f>SUM(ScheduleA356[[#This Row],[Column9]]*ScheduleA356[[#This Row],[Column4]])</f>
        <v>0</v>
      </c>
    </row>
    <row r="13" spans="1:8">
      <c r="A13" s="18"/>
      <c r="B13" s="16"/>
      <c r="C13" s="20"/>
      <c r="D13" s="21"/>
      <c r="E13" s="43"/>
      <c r="F13" s="44">
        <f>SUM(ScheduleA356[[#This Row],[Column7]]*ScheduleA356[[#This Row],[Column4]])</f>
        <v>0</v>
      </c>
      <c r="G13" s="11"/>
      <c r="H13" s="12">
        <f>SUM(ScheduleA356[[#This Row],[Column9]]*ScheduleA356[[#This Row],[Column4]])</f>
        <v>0</v>
      </c>
    </row>
    <row r="14" spans="1:8">
      <c r="A14" s="18"/>
      <c r="B14" s="16"/>
      <c r="C14" s="20"/>
      <c r="D14" s="21"/>
      <c r="E14" s="43"/>
      <c r="F14" s="44">
        <f>SUM(ScheduleA356[[#This Row],[Column7]]*ScheduleA356[[#This Row],[Column4]])</f>
        <v>0</v>
      </c>
      <c r="G14" s="11"/>
      <c r="H14" s="12">
        <f>SUM(ScheduleA356[[#This Row],[Column9]]*ScheduleA356[[#This Row],[Column4]])</f>
        <v>0</v>
      </c>
    </row>
    <row r="15" spans="1:8">
      <c r="A15" s="18"/>
      <c r="B15" s="16"/>
      <c r="C15" s="20"/>
      <c r="D15" s="21"/>
      <c r="E15" s="43"/>
      <c r="F15" s="44">
        <f>SUM(ScheduleA356[[#This Row],[Column7]]*ScheduleA356[[#This Row],[Column4]])</f>
        <v>0</v>
      </c>
      <c r="G15" s="11"/>
      <c r="H15" s="12">
        <f>SUM(ScheduleA356[[#This Row],[Column9]]*ScheduleA356[[#This Row],[Column4]])</f>
        <v>0</v>
      </c>
    </row>
    <row r="16" spans="1:8">
      <c r="A16" s="18"/>
      <c r="B16" s="16"/>
      <c r="C16" s="20"/>
      <c r="D16" s="21"/>
      <c r="E16" s="43"/>
      <c r="F16" s="44">
        <f>SUM(ScheduleA356[[#This Row],[Column7]]*ScheduleA356[[#This Row],[Column4]])</f>
        <v>0</v>
      </c>
      <c r="G16" s="11"/>
      <c r="H16" s="12">
        <f>SUM(ScheduleA356[[#This Row],[Column9]]*ScheduleA356[[#This Row],[Column4]])</f>
        <v>0</v>
      </c>
    </row>
    <row r="17" spans="1:8">
      <c r="A17" s="18"/>
      <c r="B17" s="16"/>
      <c r="C17" s="20"/>
      <c r="D17" s="21"/>
      <c r="E17" s="43"/>
      <c r="F17" s="44">
        <f>SUM(ScheduleA356[[#This Row],[Column7]]*ScheduleA356[[#This Row],[Column4]])</f>
        <v>0</v>
      </c>
      <c r="G17" s="11"/>
      <c r="H17" s="12">
        <f>SUM(ScheduleA356[[#This Row],[Column9]]*ScheduleA356[[#This Row],[Column4]])</f>
        <v>0</v>
      </c>
    </row>
    <row r="18" spans="1:8">
      <c r="A18" s="18"/>
      <c r="B18" s="17"/>
      <c r="C18" s="20"/>
      <c r="D18" s="21"/>
      <c r="E18" s="43"/>
      <c r="F18" s="44">
        <f>SUM(ScheduleA356[[#This Row],[Column7]]*ScheduleA356[[#This Row],[Column4]])</f>
        <v>0</v>
      </c>
      <c r="G18" s="11"/>
      <c r="H18" s="12">
        <f>SUM(ScheduleA356[[#This Row],[Column9]]*ScheduleA356[[#This Row],[Column4]])</f>
        <v>0</v>
      </c>
    </row>
    <row r="19" spans="1:8">
      <c r="A19" s="18"/>
      <c r="B19" s="17"/>
      <c r="C19" s="20"/>
      <c r="D19" s="21"/>
      <c r="E19" s="43"/>
      <c r="F19" s="44">
        <f>SUM(ScheduleA356[[#This Row],[Column7]]*ScheduleA356[[#This Row],[Column4]])</f>
        <v>0</v>
      </c>
      <c r="G19" s="11"/>
      <c r="H19" s="12">
        <f>SUM(ScheduleA356[[#This Row],[Column9]]*ScheduleA356[[#This Row],[Column4]])</f>
        <v>0</v>
      </c>
    </row>
    <row r="20" spans="1:8">
      <c r="A20" s="18"/>
      <c r="B20" s="17"/>
      <c r="C20" s="20"/>
      <c r="D20" s="21"/>
      <c r="E20" s="43"/>
      <c r="F20" s="44">
        <f>SUM(ScheduleA356[[#This Row],[Column7]]*ScheduleA356[[#This Row],[Column4]])</f>
        <v>0</v>
      </c>
      <c r="G20" s="11"/>
      <c r="H20" s="12">
        <f>SUM(ScheduleA356[[#This Row],[Column9]]*ScheduleA356[[#This Row],[Column4]])</f>
        <v>0</v>
      </c>
    </row>
    <row r="21" spans="1:8">
      <c r="A21" s="18"/>
      <c r="B21" s="16"/>
      <c r="C21" s="20"/>
      <c r="D21" s="21"/>
      <c r="E21" s="43"/>
      <c r="F21" s="44">
        <f>SUM(ScheduleA356[[#This Row],[Column7]]*ScheduleA356[[#This Row],[Column4]])</f>
        <v>0</v>
      </c>
      <c r="G21" s="11"/>
      <c r="H21" s="12">
        <f>SUM(ScheduleA356[[#This Row],[Column9]]*ScheduleA356[[#This Row],[Column4]])</f>
        <v>0</v>
      </c>
    </row>
    <row r="22" spans="1:8">
      <c r="A22" s="28"/>
      <c r="B22" s="29"/>
      <c r="C22" s="30"/>
      <c r="D22" s="21"/>
      <c r="E22" s="7"/>
      <c r="F22" s="44">
        <f>SUM(ScheduleA356[[#This Row],[Column7]]*ScheduleA356[[#This Row],[Column4]])</f>
        <v>0</v>
      </c>
      <c r="G22" s="8"/>
      <c r="H22" s="12">
        <f>SUM(ScheduleA356[[#This Row],[Column9]]*ScheduleA356[[#This Row],[Column4]])</f>
        <v>0</v>
      </c>
    </row>
    <row r="23" spans="1:8">
      <c r="A23" s="18"/>
      <c r="B23" s="16"/>
      <c r="C23" s="20"/>
      <c r="D23" s="21"/>
      <c r="E23" s="43"/>
      <c r="F23" s="44">
        <f>SUM(ScheduleA356[[#This Row],[Column7]]*ScheduleA356[[#This Row],[Column4]])</f>
        <v>0</v>
      </c>
      <c r="G23" s="11"/>
      <c r="H23" s="12">
        <f>SUM(ScheduleA356[[#This Row],[Column9]]*ScheduleA356[[#This Row],[Column4]])</f>
        <v>0</v>
      </c>
    </row>
    <row r="24" spans="1:8" ht="15.75" thickBot="1">
      <c r="A24" s="18"/>
      <c r="B24" s="16"/>
      <c r="C24" s="20"/>
      <c r="D24" s="21"/>
      <c r="E24" s="45"/>
      <c r="F24" s="46">
        <f>SUM(ScheduleA356[[#This Row],[Column7]]*ScheduleA356[[#This Row],[Column4]])</f>
        <v>0</v>
      </c>
      <c r="G24" s="31"/>
      <c r="H24" s="32">
        <f>SUM(ScheduleA356[[#This Row],[Column9]]*ScheduleA356[[#This Row],[Column4]])</f>
        <v>0</v>
      </c>
    </row>
    <row r="25" spans="1:8" ht="15.75" thickTop="1">
      <c r="A25" s="13"/>
      <c r="B25" s="24" t="s">
        <v>6</v>
      </c>
      <c r="C25" s="13"/>
      <c r="D25" s="13"/>
      <c r="E25" s="47"/>
      <c r="F25" s="48">
        <f>SUM(F8:F24)</f>
        <v>134200</v>
      </c>
      <c r="G25" s="14"/>
      <c r="H25" s="15">
        <f>SUM(H8:H24)</f>
        <v>144063</v>
      </c>
    </row>
    <row r="26" spans="1:8">
      <c r="A26" s="22"/>
      <c r="B26" s="23" t="s">
        <v>7</v>
      </c>
      <c r="C26" s="22"/>
      <c r="D26" s="22"/>
      <c r="E26" s="49"/>
      <c r="F26" s="50">
        <f>SUM(F25*10.3%)</f>
        <v>13822.6</v>
      </c>
      <c r="G26" s="22"/>
      <c r="H26" s="25">
        <f>SUM(H25*10.3%)</f>
        <v>14838.489000000001</v>
      </c>
    </row>
    <row r="27" spans="1:8" ht="15.75" thickBot="1">
      <c r="A27" s="22"/>
      <c r="B27" s="23" t="s">
        <v>8</v>
      </c>
      <c r="C27" s="22"/>
      <c r="D27" s="22"/>
      <c r="E27" s="51"/>
      <c r="F27" s="52">
        <f>SUM(F25+F26)</f>
        <v>148022.6</v>
      </c>
      <c r="G27" s="26"/>
      <c r="H27" s="27">
        <f>SUM(H25+H26)</f>
        <v>158901.489</v>
      </c>
    </row>
    <row r="28" spans="1:8" ht="60.75" customHeight="1" thickTop="1"/>
  </sheetData>
  <mergeCells count="4">
    <mergeCell ref="E6:F6"/>
    <mergeCell ref="G6:H6"/>
    <mergeCell ref="E5:F5"/>
    <mergeCell ref="G5:H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9130-41D7-40A0-9F9A-566571C43158}">
  <dimension ref="A1:E5"/>
  <sheetViews>
    <sheetView workbookViewId="0">
      <selection activeCell="A38" sqref="A38"/>
    </sheetView>
  </sheetViews>
  <sheetFormatPr defaultRowHeight="15"/>
  <cols>
    <col min="1" max="1" width="21.140625" bestFit="1" customWidth="1"/>
    <col min="2" max="2" width="14.28515625" bestFit="1" customWidth="1"/>
    <col min="3" max="3" width="12.42578125" bestFit="1" customWidth="1"/>
    <col min="4" max="4" width="25.5703125" customWidth="1"/>
    <col min="5" max="5" width="22.42578125" bestFit="1" customWidth="1"/>
  </cols>
  <sheetData>
    <row r="1" spans="1:5">
      <c r="A1" t="s">
        <v>24</v>
      </c>
    </row>
    <row r="3" spans="1:5" ht="45">
      <c r="A3" s="54" t="s">
        <v>11</v>
      </c>
      <c r="B3" s="53" t="s">
        <v>21</v>
      </c>
      <c r="C3" s="53" t="s">
        <v>12</v>
      </c>
      <c r="D3" s="53" t="s">
        <v>22</v>
      </c>
      <c r="E3" s="53" t="s">
        <v>23</v>
      </c>
    </row>
    <row r="4" spans="1:5">
      <c r="A4" t="s">
        <v>20</v>
      </c>
      <c r="B4" t="s">
        <v>25</v>
      </c>
      <c r="C4" t="s">
        <v>25</v>
      </c>
      <c r="D4" t="s">
        <v>25</v>
      </c>
      <c r="E4" t="s">
        <v>25</v>
      </c>
    </row>
    <row r="5" spans="1:5">
      <c r="A5" t="s">
        <v>19</v>
      </c>
      <c r="B5" t="s">
        <v>25</v>
      </c>
      <c r="C5" t="s">
        <v>25</v>
      </c>
      <c r="D5" t="s">
        <v>25</v>
      </c>
      <c r="E5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6ec0fe-1200-4bc3-9911-f486878172c3" xsi:nil="true"/>
    <lcf76f155ced4ddcb4097134ff3c332f xmlns="796d8b34-1c36-4fec-80f1-f6bd44bf59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8EF0DD0192E4D95161BDDA621DFB3" ma:contentTypeVersion="14" ma:contentTypeDescription="Create a new document." ma:contentTypeScope="" ma:versionID="541225d4c4d66cef44814ca0dc76949d">
  <xsd:schema xmlns:xsd="http://www.w3.org/2001/XMLSchema" xmlns:xs="http://www.w3.org/2001/XMLSchema" xmlns:p="http://schemas.microsoft.com/office/2006/metadata/properties" xmlns:ns2="796d8b34-1c36-4fec-80f1-f6bd44bf594a" xmlns:ns3="a1366ba7-9ad6-4d70-aba2-fcee5bc10897" xmlns:ns4="216ec0fe-1200-4bc3-9911-f486878172c3" targetNamespace="http://schemas.microsoft.com/office/2006/metadata/properties" ma:root="true" ma:fieldsID="a9643868beb912fab4a7ca61f6d0b4fd" ns2:_="" ns3:_="" ns4:_="">
    <xsd:import namespace="796d8b34-1c36-4fec-80f1-f6bd44bf594a"/>
    <xsd:import namespace="a1366ba7-9ad6-4d70-aba2-fcee5bc10897"/>
    <xsd:import namespace="216ec0fe-1200-4bc3-9911-f48687817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8b34-1c36-4fec-80f1-f6bd44bf5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ebaa3-270b-4a77-b589-d12dc3cc1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6ba7-9ad6-4d70-aba2-fcee5bc10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c0fe-1200-4bc3-9911-f486878172c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d9adb0d-8d31-41e8-ba56-3419b3645a7a}" ma:internalName="TaxCatchAll" ma:showField="CatchAllData" ma:web="a1366ba7-9ad6-4d70-aba2-fcee5bc10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C21276-C7B1-413E-8F9B-378DCF65C70F}">
  <ds:schemaRefs>
    <ds:schemaRef ds:uri="http://schemas.microsoft.com/office/2006/metadata/properties"/>
    <ds:schemaRef ds:uri="http://schemas.microsoft.com/office/infopath/2007/PartnerControls"/>
    <ds:schemaRef ds:uri="216ec0fe-1200-4bc3-9911-f486878172c3"/>
    <ds:schemaRef ds:uri="796d8b34-1c36-4fec-80f1-f6bd44bf594a"/>
  </ds:schemaRefs>
</ds:datastoreItem>
</file>

<file path=customXml/itemProps2.xml><?xml version="1.0" encoding="utf-8"?>
<ds:datastoreItem xmlns:ds="http://schemas.openxmlformats.org/officeDocument/2006/customXml" ds:itemID="{D1553627-47E6-44B0-B9A4-B1B9A935E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3D4B4-BC1E-4A43-A7E1-E35982C9C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8b34-1c36-4fec-80f1-f6bd44bf594a"/>
    <ds:schemaRef ds:uri="a1366ba7-9ad6-4d70-aba2-fcee5bc10897"/>
    <ds:schemaRef ds:uri="216ec0fe-1200-4bc3-9911-f48687817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Tab</vt:lpstr>
      <vt:lpstr>Responsiveness</vt:lpstr>
    </vt:vector>
  </TitlesOfParts>
  <Manager/>
  <Company>City of Tacoma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DeJarlais, Dawn</dc:creator>
  <cp:keywords/>
  <dc:description/>
  <cp:lastModifiedBy>Jones, Vanessa</cp:lastModifiedBy>
  <cp:revision/>
  <dcterms:created xsi:type="dcterms:W3CDTF">2017-05-26T22:25:23Z</dcterms:created>
  <dcterms:modified xsi:type="dcterms:W3CDTF">2025-03-19T21:41:47Z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0x0101006E08EF0DD0192E4D95161BDDA621DFB3</vt:lpwstr>
  </property>
</Properties>
</file>