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cityoftacoma-my.sharepoint.com/personal/abratton_cityoftacoma_org/Documents/Desktop/RFP/PS24-0285N/"/>
    </mc:Choice>
  </mc:AlternateContent>
  <xr:revisionPtr revIDLastSave="127" documentId="8_{57099C92-F65A-4CC5-88B8-CB93A039F2A1}" xr6:coauthVersionLast="47" xr6:coauthVersionMax="47" xr10:uidLastSave="{198768E6-724C-4914-AD95-9BB3428DA641}"/>
  <bookViews>
    <workbookView xWindow="57490" yWindow="-110" windowWidth="29020" windowHeight="15820" xr2:uid="{00000000-000D-0000-FFFF-FFFF00000000}"/>
  </bookViews>
  <sheets>
    <sheet name="Bid Tab - Single Schedul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I7" i="5"/>
  <c r="I5" i="5"/>
  <c r="G6" i="5"/>
  <c r="G7" i="5"/>
  <c r="G5" i="5"/>
  <c r="E6" i="5"/>
  <c r="E7" i="5"/>
  <c r="E5" i="5"/>
  <c r="E8" i="5"/>
  <c r="I8" i="5"/>
  <c r="G8" i="5"/>
  <c r="I9" i="5" l="1"/>
  <c r="G9" i="5"/>
  <c r="E9" i="5" l="1"/>
</calcChain>
</file>

<file path=xl/sharedStrings.xml><?xml version="1.0" encoding="utf-8"?>
<sst xmlns="http://schemas.openxmlformats.org/spreadsheetml/2006/main" count="23" uniqueCount="19">
  <si>
    <t>Item #</t>
  </si>
  <si>
    <t>Description</t>
  </si>
  <si>
    <t>Quantity</t>
  </si>
  <si>
    <t>Unit Price</t>
  </si>
  <si>
    <t>Amount</t>
  </si>
  <si>
    <t>Base Bid = Subtotal</t>
  </si>
  <si>
    <t>BID#</t>
  </si>
  <si>
    <t>1</t>
  </si>
  <si>
    <t>2</t>
  </si>
  <si>
    <t>3</t>
  </si>
  <si>
    <t>4</t>
  </si>
  <si>
    <t>Mob/Demob</t>
  </si>
  <si>
    <t>HVAC System installed</t>
  </si>
  <si>
    <t>Electrical System installed</t>
  </si>
  <si>
    <t>Force Account</t>
  </si>
  <si>
    <t>APEX Mechanical</t>
  </si>
  <si>
    <t>Elite Mechanical Services</t>
  </si>
  <si>
    <t>Capital Heating &amp; Cooling</t>
  </si>
  <si>
    <t>PS24-0285N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</si>
</sst>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39" fontId="8" fillId="0" borderId="0" applyAlignment="0" applyProtection="0"/>
    <xf numFmtId="0" fontId="1" fillId="0" borderId="0"/>
    <xf numFmtId="44" fontId="3" fillId="0" borderId="0" applyFont="0" applyFill="0" applyBorder="0" applyAlignment="0" applyProtection="0"/>
    <xf numFmtId="39" fontId="3" fillId="0" borderId="0" applyAlignment="0" applyProtection="0"/>
    <xf numFmtId="0" fontId="10" fillId="0" borderId="0"/>
    <xf numFmtId="0" fontId="1" fillId="0" borderId="0"/>
    <xf numFmtId="39" fontId="3" fillId="0" borderId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39" fontId="8" fillId="0" borderId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" fontId="12" fillId="0" borderId="0">
      <alignment horizontal="center"/>
    </xf>
    <xf numFmtId="4" fontId="13" fillId="0" borderId="0">
      <alignment horizontal="center"/>
    </xf>
    <xf numFmtId="9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right"/>
    </xf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0" borderId="9" xfId="0" applyNumberFormat="1" applyFont="1" applyFill="1" applyBorder="1" applyAlignment="1" applyProtection="1">
      <alignment horizontal="center" vertical="center" wrapText="1"/>
    </xf>
    <xf numFmtId="7" fontId="7" fillId="0" borderId="7" xfId="0" applyNumberFormat="1" applyFont="1" applyFill="1" applyBorder="1"/>
    <xf numFmtId="164" fontId="3" fillId="0" borderId="7" xfId="0" applyNumberFormat="1" applyFont="1" applyFill="1" applyBorder="1"/>
    <xf numFmtId="0" fontId="5" fillId="0" borderId="8" xfId="0" applyFont="1" applyBorder="1"/>
    <xf numFmtId="0" fontId="5" fillId="0" borderId="8" xfId="0" applyFont="1" applyFill="1" applyBorder="1"/>
    <xf numFmtId="164" fontId="6" fillId="0" borderId="8" xfId="0" applyNumberFormat="1" applyFont="1" applyFill="1" applyBorder="1"/>
    <xf numFmtId="39" fontId="9" fillId="0" borderId="10" xfId="14" applyFont="1" applyFill="1" applyBorder="1" applyAlignment="1">
      <alignment horizontal="left" wrapText="1"/>
    </xf>
    <xf numFmtId="49" fontId="9" fillId="0" borderId="11" xfId="4" quotePrefix="1" applyNumberFormat="1" applyFont="1" applyFill="1" applyBorder="1" applyAlignment="1">
      <alignment horizontal="left" vertical="top"/>
    </xf>
    <xf numFmtId="164" fontId="7" fillId="0" borderId="7" xfId="0" applyNumberFormat="1" applyFont="1" applyFill="1" applyBorder="1"/>
    <xf numFmtId="3" fontId="3" fillId="0" borderId="0" xfId="0" applyNumberFormat="1" applyFont="1" applyFill="1" applyBorder="1"/>
    <xf numFmtId="0" fontId="6" fillId="0" borderId="8" xfId="0" applyFont="1" applyBorder="1" applyAlignment="1">
      <alignment horizontal="right"/>
    </xf>
    <xf numFmtId="0" fontId="3" fillId="0" borderId="12" xfId="0" applyFont="1" applyBorder="1" applyProtection="1"/>
    <xf numFmtId="0" fontId="3" fillId="0" borderId="0" xfId="0" applyFont="1" applyBorder="1" applyProtection="1"/>
    <xf numFmtId="0" fontId="3" fillId="0" borderId="13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quotePrefix="1" applyFont="1" applyBorder="1" applyAlignment="1" applyProtection="1">
      <alignment vertical="center" wrapText="1"/>
    </xf>
    <xf numFmtId="49" fontId="9" fillId="0" borderId="14" xfId="4" quotePrefix="1" applyNumberFormat="1" applyFont="1" applyFill="1" applyBorder="1" applyAlignment="1">
      <alignment horizontal="left" vertical="top"/>
    </xf>
    <xf numFmtId="39" fontId="9" fillId="0" borderId="15" xfId="14" applyFont="1" applyFill="1" applyBorder="1" applyAlignment="1">
      <alignment horizontal="left" wrapText="1"/>
    </xf>
    <xf numFmtId="7" fontId="7" fillId="0" borderId="7" xfId="0" applyNumberFormat="1" applyFont="1" applyBorder="1"/>
    <xf numFmtId="44" fontId="7" fillId="0" borderId="7" xfId="23" applyFont="1" applyFill="1" applyBorder="1"/>
    <xf numFmtId="8" fontId="3" fillId="0" borderId="4" xfId="0" applyNumberFormat="1" applyFont="1" applyFill="1" applyBorder="1" applyAlignment="1" applyProtection="1">
      <alignment horizontal="center" vertical="center"/>
    </xf>
    <xf numFmtId="8" fontId="3" fillId="0" borderId="3" xfId="0" applyNumberFormat="1" applyFont="1" applyFill="1" applyBorder="1" applyAlignment="1" applyProtection="1">
      <alignment horizontal="center" vertical="center"/>
    </xf>
    <xf numFmtId="8" fontId="3" fillId="0" borderId="6" xfId="0" applyNumberFormat="1" applyFont="1" applyFill="1" applyBorder="1" applyAlignment="1" applyProtection="1">
      <alignment horizontal="center" vertical="center"/>
    </xf>
    <xf numFmtId="8" fontId="3" fillId="0" borderId="5" xfId="0" applyNumberFormat="1" applyFont="1" applyFill="1" applyBorder="1" applyAlignment="1" applyProtection="1">
      <alignment horizontal="center" vertical="center"/>
    </xf>
    <xf numFmtId="8" fontId="3" fillId="2" borderId="4" xfId="0" applyNumberFormat="1" applyFont="1" applyFill="1" applyBorder="1" applyAlignment="1" applyProtection="1">
      <alignment horizontal="center" vertical="center"/>
    </xf>
    <xf numFmtId="8" fontId="3" fillId="2" borderId="3" xfId="0" applyNumberFormat="1" applyFont="1" applyFill="1" applyBorder="1" applyAlignment="1" applyProtection="1">
      <alignment horizontal="center" vertical="center"/>
    </xf>
    <xf numFmtId="8" fontId="3" fillId="2" borderId="6" xfId="0" applyNumberFormat="1" applyFont="1" applyFill="1" applyBorder="1" applyAlignment="1" applyProtection="1">
      <alignment horizontal="center" vertical="center"/>
    </xf>
    <xf numFmtId="8" fontId="3" fillId="2" borderId="5" xfId="0" applyNumberFormat="1" applyFont="1" applyFill="1" applyBorder="1" applyAlignment="1" applyProtection="1">
      <alignment horizontal="center" vertical="center"/>
    </xf>
  </cellXfs>
  <cellStyles count="24">
    <cellStyle name="Comma 2" xfId="17" xr:uid="{00000000-0005-0000-0000-000000000000}"/>
    <cellStyle name="Currency" xfId="23" builtinId="4"/>
    <cellStyle name="Currency 2" xfId="5" xr:uid="{00000000-0005-0000-0000-000001000000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20"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5:F8" headerRowCount="0" totalsRowShown="0" headerRowDxfId="19" dataDxfId="18" totalsRowDxfId="16" tableBorderDxfId="17">
  <tableColumns count="6">
    <tableColumn id="1" xr3:uid="{04C3459D-2217-4999-A2B6-4BCBE8474C38}" name="Column1" headerRowDxfId="15" dataDxfId="14" totalsRowDxfId="13" headerRowCellStyle="Normal 2 4 3" dataCellStyle="Normal 2 4 3"/>
    <tableColumn id="2" xr3:uid="{A9F6C8BA-7A2B-4075-98DA-B8118797D83A}" name="Column2" headerRowDxfId="12" dataDxfId="11" totalsRowDxfId="10"/>
    <tableColumn id="4" xr3:uid="{D671D2D2-F779-4D7B-863F-B2E2DE9833B8}" name="Column4" headerRowDxfId="9" dataDxfId="8" totalsRowDxfId="7"/>
    <tableColumn id="7" xr3:uid="{673ACF25-750F-4BB8-800C-4EDDD9EEE559}" name="Column7" headerRowDxfId="6" dataDxfId="5"/>
    <tableColumn id="8" xr3:uid="{8C8054D3-DDBA-416A-9ECD-548009C6F311}" name="Column8" headerRowDxfId="4" dataDxfId="3">
      <calculatedColumnFormula>SUM(ScheduleA356[[#This Row],[Column7]]*ScheduleA356[[#This Row],[Column4]])</calculatedColumnFormula>
    </tableColumn>
    <tableColumn id="9" xr3:uid="{B8CB0A99-AB41-4D91-8433-15F46BDC8C4D}" name="Column9" headerRowDxfId="2" dataDxfId="1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I9"/>
  <sheetViews>
    <sheetView tabSelected="1" zoomScale="115" zoomScaleNormal="115" workbookViewId="0">
      <selection activeCell="B11" sqref="B11"/>
    </sheetView>
  </sheetViews>
  <sheetFormatPr defaultRowHeight="14.5"/>
  <cols>
    <col min="1" max="1" width="12.1796875" customWidth="1"/>
    <col min="2" max="2" width="42.453125" customWidth="1"/>
    <col min="3" max="3" width="8.54296875" bestFit="1" customWidth="1"/>
    <col min="4" max="5" width="12.36328125" bestFit="1" customWidth="1"/>
    <col min="6" max="6" width="11.7265625" bestFit="1" customWidth="1"/>
    <col min="7" max="7" width="12.54296875" customWidth="1"/>
    <col min="8" max="8" width="11.7265625" bestFit="1" customWidth="1"/>
    <col min="9" max="9" width="11.08984375" bestFit="1" customWidth="1"/>
  </cols>
  <sheetData>
    <row r="1" spans="1:9" ht="15" thickBot="1">
      <c r="A1" s="2" t="s">
        <v>6</v>
      </c>
      <c r="B1" s="3" t="s">
        <v>18</v>
      </c>
      <c r="C1" s="3"/>
      <c r="D1" s="1"/>
      <c r="E1" s="1"/>
      <c r="F1" s="1"/>
      <c r="G1" s="1"/>
      <c r="H1" s="1"/>
      <c r="I1" s="1"/>
    </row>
    <row r="2" spans="1:9">
      <c r="A2" s="4"/>
      <c r="B2" s="5"/>
      <c r="C2" s="6"/>
      <c r="D2" s="28" t="s">
        <v>16</v>
      </c>
      <c r="E2" s="29"/>
      <c r="F2" s="28" t="s">
        <v>15</v>
      </c>
      <c r="G2" s="29"/>
      <c r="H2" s="32" t="s">
        <v>17</v>
      </c>
      <c r="I2" s="33"/>
    </row>
    <row r="3" spans="1:9" ht="15" thickBot="1">
      <c r="A3" s="19"/>
      <c r="B3" s="20"/>
      <c r="C3" s="21"/>
      <c r="D3" s="30"/>
      <c r="E3" s="31"/>
      <c r="F3" s="30"/>
      <c r="G3" s="31"/>
      <c r="H3" s="34"/>
      <c r="I3" s="35"/>
    </row>
    <row r="4" spans="1:9">
      <c r="A4" s="22" t="s">
        <v>0</v>
      </c>
      <c r="B4" s="22" t="s">
        <v>1</v>
      </c>
      <c r="C4" s="23" t="s">
        <v>2</v>
      </c>
      <c r="D4" s="7" t="s">
        <v>3</v>
      </c>
      <c r="E4" s="8" t="s">
        <v>4</v>
      </c>
      <c r="F4" s="7" t="s">
        <v>3</v>
      </c>
      <c r="G4" s="8" t="s">
        <v>4</v>
      </c>
      <c r="H4" s="7" t="s">
        <v>3</v>
      </c>
      <c r="I4" s="8" t="s">
        <v>4</v>
      </c>
    </row>
    <row r="5" spans="1:9">
      <c r="A5" s="24" t="s">
        <v>7</v>
      </c>
      <c r="B5" s="25" t="s">
        <v>11</v>
      </c>
      <c r="C5" s="17">
        <v>1</v>
      </c>
      <c r="D5" s="9">
        <v>5335</v>
      </c>
      <c r="E5" s="16">
        <f>ScheduleA356[[#This Row],[Column7]]</f>
        <v>5335</v>
      </c>
      <c r="F5" s="9">
        <v>10000</v>
      </c>
      <c r="G5" s="10">
        <f>ScheduleA356[[#This Row],[Column9]]</f>
        <v>10000</v>
      </c>
      <c r="H5" s="9">
        <v>8300</v>
      </c>
      <c r="I5" s="10">
        <f>H5</f>
        <v>8300</v>
      </c>
    </row>
    <row r="6" spans="1:9">
      <c r="A6" s="15" t="s">
        <v>8</v>
      </c>
      <c r="B6" s="14" t="s">
        <v>12</v>
      </c>
      <c r="C6" s="17">
        <v>1</v>
      </c>
      <c r="D6" s="27">
        <v>132017.38</v>
      </c>
      <c r="E6" s="27">
        <f>ScheduleA356[[#This Row],[Column7]]</f>
        <v>132017.38</v>
      </c>
      <c r="F6" s="9">
        <v>211000</v>
      </c>
      <c r="G6" s="10">
        <f>ScheduleA356[[#This Row],[Column9]]</f>
        <v>211000</v>
      </c>
      <c r="H6" s="9">
        <v>131658</v>
      </c>
      <c r="I6" s="10">
        <f t="shared" ref="I6:I7" si="0">H6</f>
        <v>131658</v>
      </c>
    </row>
    <row r="7" spans="1:9">
      <c r="A7" s="15" t="s">
        <v>9</v>
      </c>
      <c r="B7" s="14" t="s">
        <v>13</v>
      </c>
      <c r="C7" s="17">
        <v>1</v>
      </c>
      <c r="D7" s="9">
        <v>31264.86</v>
      </c>
      <c r="E7" s="16">
        <f>ScheduleA356[[#This Row],[Column7]]</f>
        <v>31264.86</v>
      </c>
      <c r="F7" s="9">
        <v>50000</v>
      </c>
      <c r="G7" s="10">
        <f>ScheduleA356[[#This Row],[Column9]]</f>
        <v>50000</v>
      </c>
      <c r="H7" s="9">
        <v>26000</v>
      </c>
      <c r="I7" s="10">
        <f t="shared" si="0"/>
        <v>26000</v>
      </c>
    </row>
    <row r="8" spans="1:9">
      <c r="A8" s="15" t="s">
        <v>10</v>
      </c>
      <c r="B8" s="14" t="s">
        <v>14</v>
      </c>
      <c r="C8" s="17">
        <v>1</v>
      </c>
      <c r="D8" s="9">
        <v>30000</v>
      </c>
      <c r="E8" s="16">
        <f>SUM(ScheduleA356[[#This Row],[Column7]]*ScheduleA356[[#This Row],[Column4]])</f>
        <v>30000</v>
      </c>
      <c r="F8" s="9">
        <v>30000</v>
      </c>
      <c r="G8" s="10">
        <f>SUM(ScheduleA356[[#This Row],[Column9]]*ScheduleA356[[#This Row],[Column4]])</f>
        <v>30000</v>
      </c>
      <c r="H8" s="26">
        <v>30000</v>
      </c>
      <c r="I8" s="10">
        <f>SUM(H8*ScheduleA356[[#This Row],[Column4]])</f>
        <v>30000</v>
      </c>
    </row>
    <row r="9" spans="1:9">
      <c r="A9" s="11"/>
      <c r="B9" s="18" t="s">
        <v>5</v>
      </c>
      <c r="C9" s="11"/>
      <c r="D9" s="12"/>
      <c r="E9" s="13">
        <f>SUM(E5:E8)</f>
        <v>198617.24</v>
      </c>
      <c r="F9" s="12"/>
      <c r="G9" s="13">
        <f>SUM(G5:G8)</f>
        <v>301000</v>
      </c>
      <c r="H9" s="12"/>
      <c r="I9" s="13">
        <f>SUM(I5+I6+I7+I8)</f>
        <v>195958</v>
      </c>
    </row>
  </sheetData>
  <mergeCells count="3">
    <mergeCell ref="D2:E3"/>
    <mergeCell ref="F2:G3"/>
    <mergeCell ref="H2:I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21276-C7B1-413E-8F9B-378DCF65C70F}">
  <ds:schemaRefs>
    <ds:schemaRef ds:uri="796d8b34-1c36-4fec-80f1-f6bd44bf594a"/>
    <ds:schemaRef ds:uri="http://purl.org/dc/terms/"/>
    <ds:schemaRef ds:uri="216ec0fe-1200-4bc3-9911-f486878172c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a1366ba7-9ad6-4d70-aba2-fcee5bc1089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 - Single Schedule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Bratton, Aaron</cp:lastModifiedBy>
  <cp:revision/>
  <dcterms:created xsi:type="dcterms:W3CDTF">2017-05-26T22:25:23Z</dcterms:created>
  <dcterms:modified xsi:type="dcterms:W3CDTF">2025-02-13T16:37:56Z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