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Bids and Specs, Informal\2025 Informal Bids\TW25-0009N - 2025 GRW Culvert Improvements\"/>
    </mc:Choice>
  </mc:AlternateContent>
  <xr:revisionPtr revIDLastSave="0" documentId="13_ncr:1_{517F559E-38DE-475F-A843-6FE761A66B55}" xr6:coauthVersionLast="47" xr6:coauthVersionMax="47" xr10:uidLastSave="{00000000-0000-0000-0000-000000000000}"/>
  <bookViews>
    <workbookView xWindow="885" yWindow="2805" windowWidth="26880" windowHeight="15435" xr2:uid="{00000000-000D-0000-FFFF-FFFF00000000}"/>
  </bookViews>
  <sheets>
    <sheet name="TW25-0009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I6" i="1"/>
  <c r="I5" i="1"/>
  <c r="I27" i="1" s="1"/>
  <c r="I29" i="1" s="1"/>
  <c r="Q6" i="1"/>
  <c r="O6" i="1"/>
  <c r="S6" i="1"/>
  <c r="M6" i="1"/>
  <c r="M27" i="1" s="1"/>
  <c r="M29" i="1" s="1"/>
  <c r="E6" i="1"/>
  <c r="Q5" i="1"/>
  <c r="S5" i="1"/>
  <c r="E5" i="1"/>
  <c r="E27" i="1" l="1"/>
  <c r="E29" i="1" s="1"/>
  <c r="G27" i="1"/>
  <c r="G29" i="1" s="1"/>
  <c r="I28" i="1"/>
  <c r="I30" i="1" s="1"/>
  <c r="K27" i="1"/>
  <c r="K29" i="1" s="1"/>
  <c r="Q27" i="1"/>
  <c r="Q29" i="1" s="1"/>
  <c r="S27" i="1"/>
  <c r="S29" i="1" s="1"/>
  <c r="O27" i="1"/>
  <c r="O29" i="1" s="1"/>
  <c r="G28" i="1" l="1"/>
  <c r="G30" i="1" s="1"/>
  <c r="S28" i="1"/>
  <c r="E28" i="1"/>
  <c r="Q28" i="1"/>
  <c r="M28" i="1"/>
  <c r="O28" i="1"/>
  <c r="K28" i="1"/>
  <c r="Q30" i="1" l="1"/>
  <c r="M30" i="1"/>
  <c r="K30" i="1"/>
  <c r="O30" i="1"/>
  <c r="S30" i="1"/>
  <c r="E30" i="1"/>
</calcChain>
</file>

<file path=xl/sharedStrings.xml><?xml version="1.0" encoding="utf-8"?>
<sst xmlns="http://schemas.openxmlformats.org/spreadsheetml/2006/main" count="103" uniqueCount="28">
  <si>
    <t xml:space="preserve"> </t>
  </si>
  <si>
    <t>ALL PRICES QUOTED TO BE F.O.B. DESTINATION,  FREIGHT ALLOWED</t>
  </si>
  <si>
    <t>SUBTOTAL THIS PAGE:</t>
  </si>
  <si>
    <t>SUBTOTAL:</t>
  </si>
  <si>
    <t>ACTUAL NET PRICE:</t>
  </si>
  <si>
    <t xml:space="preserve">Unit </t>
  </si>
  <si>
    <t>Quantity</t>
  </si>
  <si>
    <t>LS</t>
  </si>
  <si>
    <t>Unit Price</t>
  </si>
  <si>
    <t>Amount</t>
  </si>
  <si>
    <t xml:space="preserve"> DESCRIPTION        </t>
  </si>
  <si>
    <t>Iron Creek Construction</t>
  </si>
  <si>
    <t>Instllation of culverts</t>
  </si>
  <si>
    <t>Stafford Excavation LLC</t>
  </si>
  <si>
    <t>No</t>
  </si>
  <si>
    <t>Yes</t>
  </si>
  <si>
    <t>Bid Opening: 4/4/2025</t>
  </si>
  <si>
    <t>RW Lockwood Construction INC</t>
  </si>
  <si>
    <t xml:space="preserve"> TAX: 8.8%</t>
  </si>
  <si>
    <t>Wakefield Excavation LLC</t>
  </si>
  <si>
    <t>Mike Watters Excavation</t>
  </si>
  <si>
    <t>Clean Hydrovac INC</t>
  </si>
  <si>
    <t>Bill Wheeler Construction Company</t>
  </si>
  <si>
    <t>TW25-0009N</t>
  </si>
  <si>
    <t>2025 GRW Culvert Improvements - Bid Tabulation</t>
  </si>
  <si>
    <t>Meets Statement of Qualifications?</t>
  </si>
  <si>
    <t>Responsive?</t>
  </si>
  <si>
    <t>Engineer's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</si>
</sst>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0.00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9" xfId="0" applyFont="1" applyBorder="1"/>
    <xf numFmtId="0" fontId="0" fillId="0" borderId="0" xfId="0" applyFont="1"/>
    <xf numFmtId="0" fontId="0" fillId="0" borderId="12" xfId="0" applyFont="1" applyBorder="1"/>
    <xf numFmtId="0" fontId="0" fillId="0" borderId="13" xfId="0" applyFont="1" applyBorder="1"/>
    <xf numFmtId="0" fontId="0" fillId="0" borderId="3" xfId="0" applyFont="1" applyBorder="1"/>
    <xf numFmtId="0" fontId="0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7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7" fontId="2" fillId="0" borderId="9" xfId="0" applyNumberFormat="1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7" fontId="2" fillId="0" borderId="4" xfId="0" applyNumberFormat="1" applyFont="1" applyBorder="1" applyAlignment="1">
      <alignment horizontal="center" vertical="center"/>
    </xf>
    <xf numFmtId="7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7" fontId="2" fillId="0" borderId="4" xfId="0" applyNumberFormat="1" applyFont="1" applyBorder="1" applyAlignment="1">
      <alignment horizontal="center" vertical="center" wrapText="1"/>
    </xf>
    <xf numFmtId="7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7" fontId="2" fillId="0" borderId="3" xfId="0" applyNumberFormat="1" applyFont="1" applyBorder="1" applyAlignment="1">
      <alignment horizontal="center" vertical="center"/>
    </xf>
    <xf numFmtId="7" fontId="2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7" fontId="2" fillId="0" borderId="3" xfId="0" applyNumberFormat="1" applyFont="1" applyBorder="1" applyAlignment="1">
      <alignment horizontal="center" vertical="center" wrapText="1"/>
    </xf>
    <xf numFmtId="7" fontId="2" fillId="0" borderId="2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7" fontId="2" fillId="0" borderId="20" xfId="0" applyNumberFormat="1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4" fontId="2" fillId="0" borderId="22" xfId="0" applyNumberFormat="1" applyFont="1" applyFill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37" fontId="3" fillId="0" borderId="0" xfId="0" applyNumberFormat="1" applyFont="1" applyFill="1" applyBorder="1"/>
    <xf numFmtId="7" fontId="3" fillId="0" borderId="6" xfId="0" applyNumberFormat="1" applyFont="1" applyFill="1" applyBorder="1"/>
    <xf numFmtId="0" fontId="3" fillId="0" borderId="12" xfId="0" applyFont="1" applyBorder="1"/>
    <xf numFmtId="7" fontId="3" fillId="0" borderId="6" xfId="0" applyNumberFormat="1" applyFont="1" applyBorder="1" applyAlignment="1" applyProtection="1">
      <alignment horizontal="left" vertical="top" readingOrder="1"/>
      <protection locked="0"/>
    </xf>
    <xf numFmtId="7" fontId="3" fillId="0" borderId="6" xfId="0" applyNumberFormat="1" applyFont="1" applyBorder="1"/>
    <xf numFmtId="7" fontId="3" fillId="0" borderId="0" xfId="0" applyNumberFormat="1" applyFont="1" applyFill="1" applyBorder="1"/>
    <xf numFmtId="0" fontId="3" fillId="0" borderId="7" xfId="0" applyFont="1" applyBorder="1" applyAlignment="1">
      <alignment horizontal="center"/>
    </xf>
    <xf numFmtId="37" fontId="3" fillId="0" borderId="3" xfId="0" applyNumberFormat="1" applyFont="1" applyFill="1" applyBorder="1"/>
    <xf numFmtId="0" fontId="3" fillId="0" borderId="3" xfId="0" applyFont="1" applyBorder="1"/>
    <xf numFmtId="7" fontId="3" fillId="0" borderId="6" xfId="0" applyNumberFormat="1" applyFont="1" applyFill="1" applyBorder="1" applyAlignment="1" applyProtection="1">
      <alignment horizontal="left" vertical="top" readingOrder="1"/>
      <protection locked="0"/>
    </xf>
    <xf numFmtId="0" fontId="2" fillId="0" borderId="7" xfId="0" applyFont="1" applyBorder="1" applyAlignment="1">
      <alignment wrapText="1"/>
    </xf>
    <xf numFmtId="37" fontId="3" fillId="0" borderId="0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165" fontId="0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65" fontId="0" fillId="0" borderId="2" xfId="0" applyNumberFormat="1" applyFont="1" applyBorder="1"/>
    <xf numFmtId="7" fontId="3" fillId="0" borderId="6" xfId="0" applyNumberFormat="1" applyFont="1" applyFill="1" applyBorder="1" applyAlignment="1" applyProtection="1">
      <alignment horizontal="left" readingOrder="1"/>
      <protection locked="0"/>
    </xf>
    <xf numFmtId="0" fontId="3" fillId="0" borderId="7" xfId="0" applyFont="1" applyBorder="1" applyAlignment="1">
      <alignment horizontal="left" wrapText="1"/>
    </xf>
    <xf numFmtId="37" fontId="3" fillId="0" borderId="8" xfId="0" applyNumberFormat="1" applyFont="1" applyFill="1" applyBorder="1"/>
    <xf numFmtId="7" fontId="3" fillId="0" borderId="3" xfId="0" applyNumberFormat="1" applyFont="1" applyBorder="1"/>
    <xf numFmtId="0" fontId="2" fillId="0" borderId="3" xfId="0" applyFont="1" applyBorder="1"/>
    <xf numFmtId="7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7" fontId="3" fillId="0" borderId="11" xfId="0" applyNumberFormat="1" applyFont="1" applyBorder="1"/>
    <xf numFmtId="165" fontId="0" fillId="0" borderId="14" xfId="0" applyNumberFormat="1" applyFont="1" applyBorder="1"/>
    <xf numFmtId="0" fontId="2" fillId="0" borderId="1" xfId="0" applyFont="1" applyBorder="1"/>
    <xf numFmtId="0" fontId="3" fillId="0" borderId="0" xfId="0" applyFont="1" applyBorder="1"/>
    <xf numFmtId="7" fontId="3" fillId="0" borderId="6" xfId="0" applyNumberFormat="1" applyFont="1" applyFill="1" applyBorder="1" applyAlignment="1">
      <alignment horizontal="right"/>
    </xf>
    <xf numFmtId="0" fontId="1" fillId="0" borderId="0" xfId="0" applyFont="1"/>
    <xf numFmtId="7" fontId="2" fillId="2" borderId="4" xfId="0" applyNumberFormat="1" applyFont="1" applyFill="1" applyBorder="1" applyAlignment="1">
      <alignment horizontal="center" vertical="center" wrapText="1"/>
    </xf>
    <xf numFmtId="7" fontId="2" fillId="2" borderId="5" xfId="0" applyNumberFormat="1" applyFont="1" applyFill="1" applyBorder="1" applyAlignment="1">
      <alignment horizontal="center" vertical="center" wrapText="1"/>
    </xf>
    <xf numFmtId="7" fontId="2" fillId="2" borderId="3" xfId="0" applyNumberFormat="1" applyFont="1" applyFill="1" applyBorder="1" applyAlignment="1">
      <alignment horizontal="center" vertical="center" wrapText="1"/>
    </xf>
    <xf numFmtId="7" fontId="2" fillId="2" borderId="2" xfId="0" applyNumberFormat="1" applyFont="1" applyFill="1" applyBorder="1" applyAlignment="1">
      <alignment horizontal="center" vertical="center" wrapText="1"/>
    </xf>
    <xf numFmtId="7" fontId="3" fillId="2" borderId="6" xfId="0" applyNumberFormat="1" applyFont="1" applyFill="1" applyBorder="1"/>
    <xf numFmtId="7" fontId="3" fillId="0" borderId="11" xfId="0" applyNumberFormat="1" applyFont="1" applyFill="1" applyBorder="1"/>
    <xf numFmtId="7" fontId="3" fillId="0" borderId="2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7" fontId="3" fillId="0" borderId="16" xfId="0" applyNumberFormat="1" applyFont="1" applyFill="1" applyBorder="1" applyAlignment="1">
      <alignment horizontal="center" vertical="center"/>
    </xf>
    <xf numFmtId="7" fontId="2" fillId="0" borderId="2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7" fontId="2" fillId="0" borderId="0" xfId="0" applyNumberFormat="1" applyFont="1" applyFill="1" applyBorder="1" applyAlignment="1" applyProtection="1">
      <alignment horizontal="center" vertical="center" readingOrder="1"/>
      <protection locked="0"/>
    </xf>
    <xf numFmtId="7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0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37" fontId="3" fillId="0" borderId="4" xfId="0" applyNumberFormat="1" applyFont="1" applyFill="1" applyBorder="1"/>
    <xf numFmtId="7" fontId="3" fillId="0" borderId="2" xfId="0" applyNumberFormat="1" applyFont="1" applyFill="1" applyBorder="1"/>
    <xf numFmtId="0" fontId="3" fillId="0" borderId="3" xfId="0" applyFont="1" applyBorder="1" applyAlignment="1">
      <alignment horizontal="right"/>
    </xf>
    <xf numFmtId="10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165" fontId="0" fillId="0" borderId="0" xfId="0" applyNumberFormat="1" applyFont="1" applyBorder="1"/>
    <xf numFmtId="165" fontId="0" fillId="0" borderId="9" xfId="0" applyNumberFormat="1" applyFont="1" applyBorder="1"/>
    <xf numFmtId="37" fontId="3" fillId="0" borderId="25" xfId="0" applyNumberFormat="1" applyFont="1" applyFill="1" applyBorder="1"/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7" fontId="2" fillId="0" borderId="26" xfId="0" applyNumberFormat="1" applyFont="1" applyFill="1" applyBorder="1" applyAlignment="1" applyProtection="1">
      <alignment horizontal="center" vertical="center" readingOrder="1"/>
      <protection locked="0"/>
    </xf>
    <xf numFmtId="7" fontId="3" fillId="0" borderId="27" xfId="0" applyNumberFormat="1" applyFont="1" applyFill="1" applyBorder="1" applyAlignment="1" applyProtection="1">
      <alignment horizontal="left" vertical="top" readingOrder="1"/>
      <protection locked="0"/>
    </xf>
    <xf numFmtId="7" fontId="3" fillId="0" borderId="27" xfId="0" applyNumberFormat="1" applyFont="1" applyBorder="1" applyAlignment="1" applyProtection="1">
      <alignment horizontal="left" vertical="top" readingOrder="1"/>
      <protection locked="0"/>
    </xf>
    <xf numFmtId="7" fontId="3" fillId="0" borderId="27" xfId="0" applyNumberFormat="1" applyFont="1" applyFill="1" applyBorder="1"/>
    <xf numFmtId="7" fontId="3" fillId="0" borderId="28" xfId="0" applyNumberFormat="1" applyFont="1" applyBorder="1"/>
    <xf numFmtId="7" fontId="2" fillId="0" borderId="26" xfId="0" applyNumberFormat="1" applyFont="1" applyFill="1" applyBorder="1" applyAlignment="1">
      <alignment horizontal="center" vertical="center"/>
    </xf>
    <xf numFmtId="7" fontId="3" fillId="0" borderId="27" xfId="0" applyNumberFormat="1" applyFont="1" applyBorder="1"/>
    <xf numFmtId="37" fontId="3" fillId="0" borderId="4" xfId="0" applyNumberFormat="1" applyFont="1" applyFill="1" applyBorder="1" applyAlignment="1">
      <alignment horizontal="center" vertical="center"/>
    </xf>
    <xf numFmtId="7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37" fontId="3" fillId="0" borderId="8" xfId="0" applyNumberFormat="1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/>
    <xf numFmtId="0" fontId="1" fillId="0" borderId="8" xfId="0" applyFont="1" applyBorder="1"/>
    <xf numFmtId="0" fontId="1" fillId="0" borderId="30" xfId="0" applyFont="1" applyBorder="1"/>
    <xf numFmtId="7" fontId="4" fillId="0" borderId="6" xfId="0" applyNumberFormat="1" applyFont="1" applyFill="1" applyBorder="1" applyAlignment="1">
      <alignment horizontal="center" vertical="center"/>
    </xf>
    <xf numFmtId="37" fontId="3" fillId="0" borderId="25" xfId="0" applyNumberFormat="1" applyFont="1" applyFill="1" applyBorder="1" applyAlignment="1">
      <alignment horizontal="center" vertical="center"/>
    </xf>
    <xf numFmtId="7" fontId="1" fillId="0" borderId="5" xfId="0" applyNumberFormat="1" applyFont="1" applyFill="1" applyBorder="1" applyAlignment="1">
      <alignment horizontal="center" vertical="center"/>
    </xf>
    <xf numFmtId="0" fontId="0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" zoomScaleNormal="100" workbookViewId="0">
      <selection activeCell="Q33" sqref="Q33"/>
    </sheetView>
  </sheetViews>
  <sheetFormatPr defaultRowHeight="15" x14ac:dyDescent="0.25"/>
  <cols>
    <col min="1" max="1" width="7.85546875" style="2" customWidth="1"/>
    <col min="2" max="2" width="9.7109375" style="2" customWidth="1"/>
    <col min="3" max="3" width="47" style="2" customWidth="1"/>
    <col min="4" max="4" width="9.140625" style="2" customWidth="1"/>
    <col min="5" max="5" width="10.85546875" style="2" bestFit="1" customWidth="1"/>
    <col min="6" max="6" width="9.28515625" style="2" bestFit="1" customWidth="1"/>
    <col min="7" max="7" width="10.140625" style="2" bestFit="1" customWidth="1"/>
    <col min="8" max="8" width="9.28515625" style="2" bestFit="1" customWidth="1"/>
    <col min="9" max="9" width="10.140625" style="2" bestFit="1" customWidth="1"/>
    <col min="10" max="10" width="9.140625" style="2" customWidth="1"/>
    <col min="11" max="11" width="10.85546875" style="2" bestFit="1" customWidth="1"/>
    <col min="12" max="12" width="9" style="2" customWidth="1"/>
    <col min="13" max="13" width="11.85546875" style="2" bestFit="1" customWidth="1"/>
    <col min="14" max="14" width="9" style="2" customWidth="1"/>
    <col min="15" max="15" width="11.85546875" style="2" bestFit="1" customWidth="1"/>
    <col min="16" max="16" width="9.140625" style="2" customWidth="1"/>
    <col min="17" max="17" width="10.85546875" style="2" bestFit="1" customWidth="1"/>
    <col min="18" max="18" width="9.28515625" style="2" bestFit="1" customWidth="1"/>
    <col min="19" max="19" width="11.85546875" style="2" bestFit="1" customWidth="1"/>
    <col min="20" max="16384" width="9.140625" style="2"/>
  </cols>
  <sheetData>
    <row r="1" spans="1:19" ht="15.75" thickBot="1" x14ac:dyDescent="0.3">
      <c r="A1" s="7" t="s">
        <v>24</v>
      </c>
      <c r="B1" s="7"/>
      <c r="C1" s="8"/>
      <c r="D1" s="9" t="s">
        <v>0</v>
      </c>
      <c r="E1" s="9"/>
      <c r="F1" s="1" t="s">
        <v>0</v>
      </c>
      <c r="G1" s="1"/>
      <c r="H1" s="10" t="s">
        <v>0</v>
      </c>
      <c r="I1" s="1"/>
      <c r="J1" s="11" t="s">
        <v>0</v>
      </c>
      <c r="K1" s="12"/>
      <c r="L1" s="11" t="s">
        <v>0</v>
      </c>
      <c r="M1" s="11"/>
      <c r="N1" s="11" t="s">
        <v>0</v>
      </c>
      <c r="O1" s="11"/>
      <c r="P1" s="11" t="s">
        <v>0</v>
      </c>
      <c r="Q1" s="12"/>
      <c r="R1" s="11" t="s">
        <v>0</v>
      </c>
      <c r="S1" s="11"/>
    </row>
    <row r="2" spans="1:19" ht="34.5" customHeight="1" x14ac:dyDescent="0.25">
      <c r="A2" s="13" t="s">
        <v>23</v>
      </c>
      <c r="B2" s="14"/>
      <c r="C2" s="15"/>
      <c r="D2" s="16" t="s">
        <v>27</v>
      </c>
      <c r="E2" s="17"/>
      <c r="F2" s="18" t="s">
        <v>22</v>
      </c>
      <c r="G2" s="19"/>
      <c r="H2" s="20" t="s">
        <v>21</v>
      </c>
      <c r="I2" s="21"/>
      <c r="J2" s="22" t="s">
        <v>11</v>
      </c>
      <c r="K2" s="23"/>
      <c r="L2" s="22" t="s">
        <v>17</v>
      </c>
      <c r="M2" s="23"/>
      <c r="N2" s="22" t="s">
        <v>20</v>
      </c>
      <c r="O2" s="23"/>
      <c r="P2" s="81" t="s">
        <v>13</v>
      </c>
      <c r="Q2" s="82"/>
      <c r="R2" s="22" t="s">
        <v>19</v>
      </c>
      <c r="S2" s="23"/>
    </row>
    <row r="3" spans="1:19" ht="15.75" thickBot="1" x14ac:dyDescent="0.3">
      <c r="A3" s="24" t="s">
        <v>16</v>
      </c>
      <c r="B3" s="25"/>
      <c r="C3" s="26"/>
      <c r="D3" s="27"/>
      <c r="E3" s="28"/>
      <c r="F3" s="29"/>
      <c r="G3" s="30"/>
      <c r="H3" s="31"/>
      <c r="I3" s="32"/>
      <c r="J3" s="33"/>
      <c r="K3" s="34"/>
      <c r="L3" s="33"/>
      <c r="M3" s="34"/>
      <c r="N3" s="33"/>
      <c r="O3" s="34"/>
      <c r="P3" s="83"/>
      <c r="Q3" s="84"/>
      <c r="R3" s="33"/>
      <c r="S3" s="34"/>
    </row>
    <row r="4" spans="1:19" ht="30.75" thickBot="1" x14ac:dyDescent="0.3">
      <c r="A4" s="35" t="s">
        <v>5</v>
      </c>
      <c r="B4" s="36" t="s">
        <v>6</v>
      </c>
      <c r="C4" s="37" t="s">
        <v>10</v>
      </c>
      <c r="D4" s="38" t="s">
        <v>8</v>
      </c>
      <c r="E4" s="39" t="s">
        <v>9</v>
      </c>
      <c r="F4" s="40" t="s">
        <v>8</v>
      </c>
      <c r="G4" s="41" t="s">
        <v>9</v>
      </c>
      <c r="H4" s="42" t="s">
        <v>8</v>
      </c>
      <c r="I4" s="41" t="s">
        <v>9</v>
      </c>
      <c r="J4" s="43" t="s">
        <v>8</v>
      </c>
      <c r="K4" s="44" t="s">
        <v>9</v>
      </c>
      <c r="L4" s="43" t="s">
        <v>8</v>
      </c>
      <c r="M4" s="44" t="s">
        <v>9</v>
      </c>
      <c r="N4" s="43" t="s">
        <v>8</v>
      </c>
      <c r="O4" s="44" t="s">
        <v>9</v>
      </c>
      <c r="P4" s="43" t="s">
        <v>8</v>
      </c>
      <c r="Q4" s="44" t="s">
        <v>9</v>
      </c>
      <c r="R4" s="43" t="s">
        <v>8</v>
      </c>
      <c r="S4" s="44" t="s">
        <v>9</v>
      </c>
    </row>
    <row r="5" spans="1:19" ht="15.75" thickTop="1" x14ac:dyDescent="0.25">
      <c r="A5" s="45" t="s">
        <v>0</v>
      </c>
      <c r="B5" s="46"/>
      <c r="C5" s="47" t="s">
        <v>1</v>
      </c>
      <c r="D5" s="48" t="s">
        <v>0</v>
      </c>
      <c r="E5" s="49" t="str">
        <f t="shared" ref="E5:E6" si="0">IF($A5 = " "," ",IF(D5 =" "," ",SUM($A5*D5)))</f>
        <v xml:space="preserve"> </v>
      </c>
      <c r="F5" s="3"/>
      <c r="G5" s="4" t="str">
        <f>IF($A5 = " "," ",IF(F5 =" "," ",SUM($A5*F5)))</f>
        <v xml:space="preserve"> </v>
      </c>
      <c r="H5" s="50"/>
      <c r="I5" s="4" t="str">
        <f>IF($A5 = " "," ",IF(H5 =" "," ",SUM($A5*H5)))</f>
        <v xml:space="preserve"> </v>
      </c>
      <c r="J5" s="48"/>
      <c r="K5" s="51"/>
      <c r="L5" s="48"/>
      <c r="M5" s="52"/>
      <c r="N5" s="48"/>
      <c r="O5" s="52"/>
      <c r="P5" s="53"/>
      <c r="Q5" s="52" t="str">
        <f t="shared" ref="Q5:Q6" si="1">IF($A5 = " "," ",IF(P5 =" "," ",SUM($A5*P5)))</f>
        <v xml:space="preserve"> </v>
      </c>
      <c r="R5" s="48" t="s">
        <v>0</v>
      </c>
      <c r="S5" s="49" t="str">
        <f>IF($A5 = " "," ",IF(R5 =" "," ",SUM($A5*R5)))</f>
        <v xml:space="preserve"> </v>
      </c>
    </row>
    <row r="6" spans="1:19" x14ac:dyDescent="0.25">
      <c r="A6" s="54"/>
      <c r="B6" s="46"/>
      <c r="C6" s="47"/>
      <c r="D6" s="55" t="s">
        <v>0</v>
      </c>
      <c r="E6" s="49" t="str">
        <f t="shared" si="0"/>
        <v xml:space="preserve"> </v>
      </c>
      <c r="F6" s="5" t="s">
        <v>0</v>
      </c>
      <c r="G6" s="6" t="str">
        <f>IF($A6 = " "," ",IF(F6 =" "," ",SUM($A6*F6)))</f>
        <v xml:space="preserve"> </v>
      </c>
      <c r="H6" s="56" t="s">
        <v>0</v>
      </c>
      <c r="I6" s="6" t="str">
        <f>IF($A6 = " "," ",IF(H6 =" "," ",SUM($A6*H6)))</f>
        <v xml:space="preserve"> </v>
      </c>
      <c r="J6" s="55" t="s">
        <v>0</v>
      </c>
      <c r="K6" s="57"/>
      <c r="L6" s="55" t="s">
        <v>0</v>
      </c>
      <c r="M6" s="49" t="str">
        <f t="shared" ref="M6" si="2">IF($A6 = " "," ",IF(L6 =" "," ",SUM($A6*L6)))</f>
        <v xml:space="preserve"> </v>
      </c>
      <c r="N6" s="55" t="s">
        <v>0</v>
      </c>
      <c r="O6" s="49" t="str">
        <f t="shared" ref="O6" si="3">IF($A6 = " "," ",IF(N6 =" "," ",SUM($A6*N6)))</f>
        <v xml:space="preserve"> </v>
      </c>
      <c r="P6" s="55" t="s">
        <v>0</v>
      </c>
      <c r="Q6" s="49" t="str">
        <f t="shared" si="1"/>
        <v xml:space="preserve"> </v>
      </c>
      <c r="R6" s="55" t="s">
        <v>0</v>
      </c>
      <c r="S6" s="49" t="str">
        <f>IF($A6 = " "," ",IF(R6 =" "," ",SUM($A6*R6)))</f>
        <v xml:space="preserve"> </v>
      </c>
    </row>
    <row r="7" spans="1:19" x14ac:dyDescent="0.25">
      <c r="A7" s="54"/>
      <c r="B7" s="46"/>
      <c r="C7" s="58"/>
      <c r="D7" s="48"/>
      <c r="E7" s="49"/>
      <c r="F7" s="5"/>
      <c r="G7" s="6"/>
      <c r="H7" s="56"/>
      <c r="I7" s="6"/>
      <c r="J7" s="48"/>
      <c r="K7" s="57"/>
      <c r="L7" s="48"/>
      <c r="M7" s="49"/>
      <c r="N7" s="59"/>
      <c r="O7" s="49"/>
      <c r="P7" s="48"/>
      <c r="Q7" s="49"/>
      <c r="R7" s="48"/>
      <c r="S7" s="49"/>
    </row>
    <row r="8" spans="1:19" x14ac:dyDescent="0.25">
      <c r="A8" s="54" t="s">
        <v>7</v>
      </c>
      <c r="B8" s="46">
        <v>15</v>
      </c>
      <c r="C8" s="60" t="s">
        <v>12</v>
      </c>
      <c r="D8" s="48">
        <v>1</v>
      </c>
      <c r="E8" s="49">
        <v>88000</v>
      </c>
      <c r="F8" s="61">
        <v>1</v>
      </c>
      <c r="G8" s="62">
        <v>68500</v>
      </c>
      <c r="H8" s="63">
        <v>1</v>
      </c>
      <c r="I8" s="64">
        <v>63840</v>
      </c>
      <c r="J8" s="59">
        <v>1</v>
      </c>
      <c r="K8" s="65">
        <v>78115.5</v>
      </c>
      <c r="L8" s="59">
        <v>1</v>
      </c>
      <c r="M8" s="49">
        <v>138472.67000000001</v>
      </c>
      <c r="N8" s="59">
        <v>1</v>
      </c>
      <c r="O8" s="49">
        <v>124900</v>
      </c>
      <c r="P8" s="59">
        <v>1</v>
      </c>
      <c r="Q8" s="49">
        <v>48000</v>
      </c>
      <c r="R8" s="59">
        <v>1</v>
      </c>
      <c r="S8" s="79">
        <v>96004.43</v>
      </c>
    </row>
    <row r="9" spans="1:19" ht="15.75" thickBot="1" x14ac:dyDescent="0.3">
      <c r="A9" s="54"/>
      <c r="B9" s="46"/>
      <c r="C9" s="66"/>
      <c r="D9" s="48"/>
      <c r="E9" s="49"/>
      <c r="F9" s="5"/>
      <c r="G9" s="6"/>
      <c r="H9" s="56"/>
      <c r="I9" s="6"/>
      <c r="J9" s="48"/>
      <c r="K9" s="57"/>
      <c r="L9" s="48"/>
      <c r="M9" s="49"/>
      <c r="N9" s="48"/>
      <c r="O9" s="49"/>
      <c r="P9" s="48"/>
      <c r="Q9" s="49"/>
      <c r="R9" s="48"/>
      <c r="S9" s="49"/>
    </row>
    <row r="10" spans="1:19" x14ac:dyDescent="0.25">
      <c r="A10" s="96"/>
      <c r="B10" s="45"/>
      <c r="C10" s="98" t="s">
        <v>26</v>
      </c>
      <c r="D10" s="104"/>
      <c r="E10" s="87"/>
      <c r="F10" s="126" t="s">
        <v>0</v>
      </c>
      <c r="G10" s="109" t="s">
        <v>15</v>
      </c>
      <c r="H10" s="89" t="s">
        <v>0</v>
      </c>
      <c r="I10" s="88" t="s">
        <v>15</v>
      </c>
      <c r="J10" s="90"/>
      <c r="K10" s="115" t="s">
        <v>15</v>
      </c>
      <c r="L10" s="134"/>
      <c r="M10" s="133" t="s">
        <v>15</v>
      </c>
      <c r="N10" s="90"/>
      <c r="O10" s="120" t="s">
        <v>15</v>
      </c>
      <c r="P10" s="122" t="s">
        <v>0</v>
      </c>
      <c r="Q10" s="91" t="s">
        <v>15</v>
      </c>
      <c r="R10" s="122"/>
      <c r="S10" s="91" t="s">
        <v>15</v>
      </c>
    </row>
    <row r="11" spans="1:19" s="95" customFormat="1" x14ac:dyDescent="0.25">
      <c r="A11" s="46"/>
      <c r="B11" s="54"/>
      <c r="C11" s="8" t="s">
        <v>25</v>
      </c>
      <c r="D11" s="67"/>
      <c r="E11" s="105"/>
      <c r="F11" s="127" t="s">
        <v>0</v>
      </c>
      <c r="G11" s="92" t="s">
        <v>15</v>
      </c>
      <c r="H11" s="113" t="s">
        <v>0</v>
      </c>
      <c r="I11" s="114" t="s">
        <v>15</v>
      </c>
      <c r="J11" s="125"/>
      <c r="K11" s="93" t="s">
        <v>15</v>
      </c>
      <c r="L11" s="67"/>
      <c r="M11" s="131" t="s">
        <v>14</v>
      </c>
      <c r="N11" s="132"/>
      <c r="O11" s="94" t="s">
        <v>15</v>
      </c>
      <c r="P11" s="125" t="s">
        <v>0</v>
      </c>
      <c r="Q11" s="123" t="s">
        <v>15</v>
      </c>
      <c r="R11" s="125"/>
      <c r="S11" s="123" t="s">
        <v>15</v>
      </c>
    </row>
    <row r="12" spans="1:19" hidden="1" x14ac:dyDescent="0.25">
      <c r="A12" s="63"/>
      <c r="B12" s="54"/>
      <c r="C12" s="99"/>
      <c r="D12" s="55"/>
      <c r="E12" s="49"/>
      <c r="F12" s="128"/>
      <c r="G12" s="95"/>
      <c r="H12" s="56"/>
      <c r="I12" s="6"/>
      <c r="J12" s="48"/>
      <c r="K12" s="116"/>
      <c r="L12" s="55"/>
      <c r="M12" s="49"/>
      <c r="N12" s="48"/>
      <c r="O12" s="118"/>
      <c r="P12" s="55"/>
      <c r="Q12" s="49"/>
      <c r="R12" s="55"/>
      <c r="S12" s="49"/>
    </row>
    <row r="13" spans="1:19" hidden="1" x14ac:dyDescent="0.25">
      <c r="A13" s="63"/>
      <c r="B13" s="54"/>
      <c r="C13" s="99"/>
      <c r="D13" s="55"/>
      <c r="E13" s="49"/>
      <c r="F13" s="128"/>
      <c r="G13" s="95"/>
      <c r="H13" s="56"/>
      <c r="I13" s="6"/>
      <c r="J13" s="48"/>
      <c r="K13" s="117"/>
      <c r="L13" s="55"/>
      <c r="M13" s="52"/>
      <c r="N13" s="48"/>
      <c r="O13" s="121"/>
      <c r="P13" s="55"/>
      <c r="Q13" s="52"/>
      <c r="R13" s="55"/>
      <c r="S13" s="49"/>
    </row>
    <row r="14" spans="1:19" hidden="1" x14ac:dyDescent="0.25">
      <c r="A14" s="63"/>
      <c r="B14" s="54"/>
      <c r="C14" s="99"/>
      <c r="D14" s="55"/>
      <c r="E14" s="49"/>
      <c r="F14" s="128"/>
      <c r="G14" s="95"/>
      <c r="H14" s="56"/>
      <c r="I14" s="6"/>
      <c r="J14" s="48"/>
      <c r="K14" s="117"/>
      <c r="L14" s="55"/>
      <c r="M14" s="52"/>
      <c r="N14" s="48"/>
      <c r="O14" s="121"/>
      <c r="P14" s="55"/>
      <c r="Q14" s="52"/>
      <c r="R14" s="55"/>
      <c r="S14" s="49"/>
    </row>
    <row r="15" spans="1:19" hidden="1" x14ac:dyDescent="0.25">
      <c r="A15" s="63"/>
      <c r="B15" s="54"/>
      <c r="C15" s="100"/>
      <c r="D15" s="55"/>
      <c r="E15" s="49"/>
      <c r="F15" s="128"/>
      <c r="G15" s="95"/>
      <c r="H15" s="56"/>
      <c r="I15" s="6"/>
      <c r="J15" s="48"/>
      <c r="K15" s="117"/>
      <c r="L15" s="55"/>
      <c r="M15" s="52"/>
      <c r="N15" s="48"/>
      <c r="O15" s="121"/>
      <c r="P15" s="55"/>
      <c r="Q15" s="52"/>
      <c r="R15" s="55"/>
      <c r="S15" s="49"/>
    </row>
    <row r="16" spans="1:19" hidden="1" x14ac:dyDescent="0.25">
      <c r="A16" s="63"/>
      <c r="B16" s="54"/>
      <c r="C16" s="99"/>
      <c r="D16" s="55"/>
      <c r="E16" s="49"/>
      <c r="F16" s="128"/>
      <c r="G16" s="95"/>
      <c r="H16" s="56"/>
      <c r="I16" s="6"/>
      <c r="J16" s="48"/>
      <c r="K16" s="117"/>
      <c r="L16" s="55"/>
      <c r="M16" s="52"/>
      <c r="N16" s="48"/>
      <c r="O16" s="121"/>
      <c r="P16" s="55"/>
      <c r="Q16" s="52"/>
      <c r="R16" s="55"/>
      <c r="S16" s="49"/>
    </row>
    <row r="17" spans="1:19" hidden="1" x14ac:dyDescent="0.25">
      <c r="A17" s="63"/>
      <c r="B17" s="54"/>
      <c r="C17" s="99"/>
      <c r="D17" s="55"/>
      <c r="E17" s="49"/>
      <c r="F17" s="128"/>
      <c r="G17" s="95"/>
      <c r="H17" s="56"/>
      <c r="I17" s="6"/>
      <c r="J17" s="48"/>
      <c r="K17" s="117"/>
      <c r="L17" s="55"/>
      <c r="M17" s="52"/>
      <c r="N17" s="48"/>
      <c r="O17" s="121"/>
      <c r="P17" s="55"/>
      <c r="Q17" s="52"/>
      <c r="R17" s="55"/>
      <c r="S17" s="49"/>
    </row>
    <row r="18" spans="1:19" hidden="1" x14ac:dyDescent="0.25">
      <c r="A18" s="63"/>
      <c r="B18" s="54"/>
      <c r="C18" s="100"/>
      <c r="D18" s="55"/>
      <c r="E18" s="49"/>
      <c r="F18" s="128"/>
      <c r="G18" s="95"/>
      <c r="H18" s="56"/>
      <c r="I18" s="6"/>
      <c r="J18" s="48"/>
      <c r="K18" s="117"/>
      <c r="L18" s="55"/>
      <c r="M18" s="52"/>
      <c r="N18" s="48"/>
      <c r="O18" s="121"/>
      <c r="P18" s="55"/>
      <c r="Q18" s="52"/>
      <c r="R18" s="55"/>
      <c r="S18" s="49"/>
    </row>
    <row r="19" spans="1:19" hidden="1" x14ac:dyDescent="0.25">
      <c r="A19" s="63"/>
      <c r="B19" s="54"/>
      <c r="C19" s="99"/>
      <c r="D19" s="55"/>
      <c r="E19" s="52"/>
      <c r="F19" s="128"/>
      <c r="G19" s="95"/>
      <c r="H19" s="56"/>
      <c r="I19" s="6"/>
      <c r="J19" s="48"/>
      <c r="K19" s="117"/>
      <c r="L19" s="55"/>
      <c r="M19" s="52"/>
      <c r="N19" s="48"/>
      <c r="O19" s="121"/>
      <c r="P19" s="55"/>
      <c r="Q19" s="52"/>
      <c r="R19" s="55"/>
      <c r="S19" s="52"/>
    </row>
    <row r="20" spans="1:19" hidden="1" x14ac:dyDescent="0.25">
      <c r="A20" s="63"/>
      <c r="B20" s="54"/>
      <c r="C20" s="99"/>
      <c r="D20" s="55"/>
      <c r="E20" s="52"/>
      <c r="F20" s="128"/>
      <c r="G20" s="95"/>
      <c r="H20" s="56"/>
      <c r="I20" s="6"/>
      <c r="J20" s="48"/>
      <c r="K20" s="117"/>
      <c r="L20" s="55"/>
      <c r="M20" s="52"/>
      <c r="N20" s="48"/>
      <c r="O20" s="121"/>
      <c r="P20" s="55"/>
      <c r="Q20" s="52"/>
      <c r="R20" s="55"/>
      <c r="S20" s="52"/>
    </row>
    <row r="21" spans="1:19" hidden="1" x14ac:dyDescent="0.25">
      <c r="A21" s="63"/>
      <c r="B21" s="54"/>
      <c r="C21" s="99"/>
      <c r="D21" s="55"/>
      <c r="E21" s="52"/>
      <c r="F21" s="128"/>
      <c r="G21" s="95"/>
      <c r="H21" s="56"/>
      <c r="I21" s="6"/>
      <c r="J21" s="48"/>
      <c r="K21" s="117"/>
      <c r="L21" s="55"/>
      <c r="M21" s="52"/>
      <c r="N21" s="48"/>
      <c r="O21" s="121"/>
      <c r="P21" s="55"/>
      <c r="Q21" s="52"/>
      <c r="R21" s="55"/>
      <c r="S21" s="52"/>
    </row>
    <row r="22" spans="1:19" hidden="1" x14ac:dyDescent="0.25">
      <c r="A22" s="63"/>
      <c r="B22" s="54"/>
      <c r="C22" s="99"/>
      <c r="D22" s="55"/>
      <c r="E22" s="52"/>
      <c r="F22" s="128"/>
      <c r="G22" s="95"/>
      <c r="H22" s="56"/>
      <c r="I22" s="6"/>
      <c r="J22" s="48"/>
      <c r="K22" s="117"/>
      <c r="L22" s="55"/>
      <c r="M22" s="52"/>
      <c r="N22" s="48"/>
      <c r="O22" s="121"/>
      <c r="P22" s="55"/>
      <c r="Q22" s="52"/>
      <c r="R22" s="55"/>
      <c r="S22" s="52"/>
    </row>
    <row r="23" spans="1:19" hidden="1" x14ac:dyDescent="0.25">
      <c r="A23" s="63"/>
      <c r="B23" s="54"/>
      <c r="C23" s="99"/>
      <c r="D23" s="67"/>
      <c r="E23" s="52"/>
      <c r="F23" s="128"/>
      <c r="G23" s="95"/>
      <c r="H23" s="56"/>
      <c r="I23" s="6"/>
      <c r="J23" s="112"/>
      <c r="K23" s="117"/>
      <c r="L23" s="67"/>
      <c r="M23" s="52"/>
      <c r="N23" s="112"/>
      <c r="O23" s="121"/>
      <c r="P23" s="67"/>
      <c r="Q23" s="52"/>
      <c r="R23" s="67"/>
      <c r="S23" s="52"/>
    </row>
    <row r="24" spans="1:19" hidden="1" x14ac:dyDescent="0.25">
      <c r="A24" s="63"/>
      <c r="B24" s="54"/>
      <c r="C24" s="101"/>
      <c r="D24" s="55"/>
      <c r="E24" s="52"/>
      <c r="F24" s="128"/>
      <c r="G24" s="95"/>
      <c r="H24" s="56"/>
      <c r="I24" s="6"/>
      <c r="J24" s="48"/>
      <c r="K24" s="117"/>
      <c r="L24" s="55"/>
      <c r="M24" s="52"/>
      <c r="N24" s="48"/>
      <c r="O24" s="121"/>
      <c r="P24" s="55"/>
      <c r="Q24" s="52"/>
      <c r="R24" s="55"/>
      <c r="S24" s="52"/>
    </row>
    <row r="25" spans="1:19" hidden="1" x14ac:dyDescent="0.25">
      <c r="A25" s="63"/>
      <c r="B25" s="54"/>
      <c r="C25" s="99"/>
      <c r="D25" s="55"/>
      <c r="E25" s="52"/>
      <c r="F25" s="128"/>
      <c r="G25" s="95"/>
      <c r="H25" s="56"/>
      <c r="I25" s="6"/>
      <c r="J25" s="48"/>
      <c r="K25" s="117"/>
      <c r="L25" s="55"/>
      <c r="M25" s="52"/>
      <c r="N25" s="48"/>
      <c r="O25" s="121"/>
      <c r="P25" s="55"/>
      <c r="Q25" s="52"/>
      <c r="R25" s="55"/>
      <c r="S25" s="52"/>
    </row>
    <row r="26" spans="1:19" hidden="1" x14ac:dyDescent="0.25">
      <c r="A26" s="63"/>
      <c r="B26" s="54"/>
      <c r="C26" s="99"/>
      <c r="D26" s="55"/>
      <c r="E26" s="52"/>
      <c r="F26" s="128"/>
      <c r="G26" s="95"/>
      <c r="H26" s="56"/>
      <c r="I26" s="6"/>
      <c r="J26" s="48"/>
      <c r="K26" s="117"/>
      <c r="L26" s="55"/>
      <c r="M26" s="52"/>
      <c r="N26" s="48"/>
      <c r="O26" s="121"/>
      <c r="P26" s="55"/>
      <c r="Q26" s="52"/>
      <c r="R26" s="55"/>
      <c r="S26" s="52"/>
    </row>
    <row r="27" spans="1:19" x14ac:dyDescent="0.25">
      <c r="A27" s="63" t="s">
        <v>0</v>
      </c>
      <c r="B27" s="54"/>
      <c r="C27" s="102" t="s">
        <v>2</v>
      </c>
      <c r="D27" s="68"/>
      <c r="E27" s="49">
        <f>SUM(E5:E26)</f>
        <v>88000</v>
      </c>
      <c r="F27" s="129"/>
      <c r="G27" s="110">
        <f>SUM(G5:G26)</f>
        <v>68500</v>
      </c>
      <c r="H27" s="69"/>
      <c r="I27" s="64">
        <f>SUM(I5:I26)</f>
        <v>63840</v>
      </c>
      <c r="J27" s="70"/>
      <c r="K27" s="118">
        <f>SUM(K5:K26)</f>
        <v>78115.5</v>
      </c>
      <c r="L27" s="68"/>
      <c r="M27" s="49">
        <f>SUM(M6:M26)</f>
        <v>138472.67000000001</v>
      </c>
      <c r="N27" s="70"/>
      <c r="O27" s="118">
        <f>SUM(O5:O26)</f>
        <v>124900</v>
      </c>
      <c r="P27" s="68"/>
      <c r="Q27" s="85">
        <f>SUM(Q5:Q26)</f>
        <v>48000</v>
      </c>
      <c r="R27" s="68"/>
      <c r="S27" s="49">
        <f>SUM(S5:S26)</f>
        <v>96004.43</v>
      </c>
    </row>
    <row r="28" spans="1:19" x14ac:dyDescent="0.25">
      <c r="A28" s="63" t="s">
        <v>0</v>
      </c>
      <c r="B28" s="54"/>
      <c r="C28" s="102" t="s">
        <v>3</v>
      </c>
      <c r="D28" s="106" t="s">
        <v>0</v>
      </c>
      <c r="E28" s="49">
        <f>SUM(E27:E27)</f>
        <v>88000</v>
      </c>
      <c r="F28" s="129" t="s">
        <v>0</v>
      </c>
      <c r="G28" s="110">
        <f>SUM(G27:G27)</f>
        <v>68500</v>
      </c>
      <c r="H28" s="69" t="s">
        <v>0</v>
      </c>
      <c r="I28" s="64">
        <f>SUM(I27:I27)</f>
        <v>63840</v>
      </c>
      <c r="J28" s="71" t="s">
        <v>0</v>
      </c>
      <c r="K28" s="118">
        <f>SUM(K27:K27)</f>
        <v>78115.5</v>
      </c>
      <c r="L28" s="106" t="s">
        <v>0</v>
      </c>
      <c r="M28" s="49">
        <f>SUM(M27:M27)</f>
        <v>138472.67000000001</v>
      </c>
      <c r="N28" s="71" t="s">
        <v>0</v>
      </c>
      <c r="O28" s="118">
        <f>SUM(O27:O27)</f>
        <v>124900</v>
      </c>
      <c r="P28" s="106" t="s">
        <v>0</v>
      </c>
      <c r="Q28" s="49">
        <f>SUM(Q27:Q27)</f>
        <v>48000</v>
      </c>
      <c r="R28" s="106" t="s">
        <v>0</v>
      </c>
      <c r="S28" s="49">
        <f>SUM(S27:S27)</f>
        <v>96004.43</v>
      </c>
    </row>
    <row r="29" spans="1:19" x14ac:dyDescent="0.25">
      <c r="A29" s="63" t="s">
        <v>0</v>
      </c>
      <c r="B29" s="54"/>
      <c r="C29" s="102" t="s">
        <v>18</v>
      </c>
      <c r="D29" s="107"/>
      <c r="E29" s="49">
        <f>(E27*0.088)</f>
        <v>7744</v>
      </c>
      <c r="F29" s="129" t="s">
        <v>0</v>
      </c>
      <c r="G29" s="110">
        <f>(G27*0.088)</f>
        <v>6028</v>
      </c>
      <c r="H29" s="69" t="s">
        <v>0</v>
      </c>
      <c r="I29" s="64">
        <f>(I27*0.088)</f>
        <v>5617.92</v>
      </c>
      <c r="J29" s="72"/>
      <c r="K29" s="118">
        <f>(K27*0.088)</f>
        <v>6874.1639999999998</v>
      </c>
      <c r="L29" s="107"/>
      <c r="M29" s="49">
        <f>(M27*0.088)</f>
        <v>12185.59496</v>
      </c>
      <c r="N29" s="71" t="s">
        <v>0</v>
      </c>
      <c r="O29" s="118">
        <f>(O27*0.088)</f>
        <v>10991.199999999999</v>
      </c>
      <c r="P29" s="106" t="s">
        <v>0</v>
      </c>
      <c r="Q29" s="49">
        <f>(Q27*0.088)</f>
        <v>4224</v>
      </c>
      <c r="R29" s="106" t="s">
        <v>0</v>
      </c>
      <c r="S29" s="49">
        <f>(S27*0.088)</f>
        <v>8448.389839999998</v>
      </c>
    </row>
    <row r="30" spans="1:19" ht="15.75" thickBot="1" x14ac:dyDescent="0.3">
      <c r="A30" s="97" t="s">
        <v>0</v>
      </c>
      <c r="B30" s="73"/>
      <c r="C30" s="103" t="s">
        <v>4</v>
      </c>
      <c r="D30" s="108" t="s">
        <v>0</v>
      </c>
      <c r="E30" s="75">
        <f>(E28+E29)</f>
        <v>95744</v>
      </c>
      <c r="F30" s="130" t="s">
        <v>0</v>
      </c>
      <c r="G30" s="111">
        <f>SUM(G28:G29)</f>
        <v>74528</v>
      </c>
      <c r="H30" s="77" t="s">
        <v>0</v>
      </c>
      <c r="I30" s="76">
        <f>SUM(I28:I29)</f>
        <v>69457.919999999998</v>
      </c>
      <c r="J30" s="74" t="s">
        <v>0</v>
      </c>
      <c r="K30" s="119">
        <f>SUM(K28:K29)</f>
        <v>84989.664000000004</v>
      </c>
      <c r="L30" s="108" t="s">
        <v>0</v>
      </c>
      <c r="M30" s="75">
        <f>SUM(M28:M29)</f>
        <v>150658.26496</v>
      </c>
      <c r="N30" s="74" t="s">
        <v>0</v>
      </c>
      <c r="O30" s="119">
        <f>SUM(O28:O29)</f>
        <v>135891.20000000001</v>
      </c>
      <c r="P30" s="124" t="s">
        <v>0</v>
      </c>
      <c r="Q30" s="86">
        <f>SUM(Q28:Q29)</f>
        <v>52224</v>
      </c>
      <c r="R30" s="108" t="s">
        <v>0</v>
      </c>
      <c r="S30" s="75">
        <f>SUM(S28:S29)</f>
        <v>104452.81984</v>
      </c>
    </row>
    <row r="31" spans="1:19" x14ac:dyDescent="0.25">
      <c r="A31" s="78"/>
      <c r="B31" s="78"/>
      <c r="C31" s="78"/>
      <c r="D31" s="70"/>
      <c r="E31" s="70"/>
      <c r="H31" s="78"/>
      <c r="J31" s="70"/>
      <c r="K31" s="78"/>
      <c r="L31" s="70"/>
      <c r="M31" s="70"/>
      <c r="N31" s="70"/>
      <c r="O31" s="70"/>
      <c r="P31" s="70"/>
      <c r="Q31" s="78"/>
      <c r="R31" s="70"/>
      <c r="S31" s="70"/>
    </row>
    <row r="35" spans="3:3" x14ac:dyDescent="0.25">
      <c r="C35" s="80"/>
    </row>
  </sheetData>
  <mergeCells count="12">
    <mergeCell ref="D1:E1"/>
    <mergeCell ref="L2:M3"/>
    <mergeCell ref="J2:K3"/>
    <mergeCell ref="R2:S3"/>
    <mergeCell ref="A2:C2"/>
    <mergeCell ref="A3:C3"/>
    <mergeCell ref="C5:C6"/>
    <mergeCell ref="F2:G3"/>
    <mergeCell ref="H2:I3"/>
    <mergeCell ref="N2:O3"/>
    <mergeCell ref="P2:Q3"/>
    <mergeCell ref="D2:E3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TW25-0009N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Ballard, Brian</dc:creator>
  <cp:lastModifiedBy>Snow, Brandon</cp:lastModifiedBy>
  <cp:lastPrinted>2025-04-07T17:15:53Z</cp:lastPrinted>
  <dcterms:created xsi:type="dcterms:W3CDTF">2021-06-21T14:19:08Z</dcterms:created>
  <dcterms:modified xsi:type="dcterms:W3CDTF">2025-04-07T22:46:39Z</dcterms:modified>
</cp:coreProperties>
</file>